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urNASV2M34\homes\Volny\Drive\DOSSIER VOLNY\Divers\projet pro\Maintenance Installation\gestion\Gestion\"/>
    </mc:Choice>
  </mc:AlternateContent>
  <xr:revisionPtr revIDLastSave="0" documentId="13_ncr:1_{1481C7EF-5935-425E-BED7-92EF5C35366E}" xr6:coauthVersionLast="47" xr6:coauthVersionMax="47" xr10:uidLastSave="{00000000-0000-0000-0000-000000000000}"/>
  <bookViews>
    <workbookView xWindow="-28920" yWindow="-120" windowWidth="29040" windowHeight="15720" xr2:uid="{6EE4D963-D7D9-4DAD-ACE5-FE4DF1D5FD9E}"/>
  </bookViews>
  <sheets>
    <sheet name="ACCUEIL" sheetId="5" r:id="rId1"/>
    <sheet name="Client" sheetId="1" r:id="rId2"/>
    <sheet name="CTTS" sheetId="6" r:id="rId3"/>
    <sheet name="PDTS" sheetId="4" r:id="rId4"/>
  </sheets>
  <definedNames>
    <definedName name="_xlnm._FilterDatabase" localSheetId="1" hidden="1">Client!$A$1:$AA$20</definedName>
    <definedName name="_xlnm._FilterDatabase" localSheetId="2" hidden="1">CTTS!$B$1:$J$82</definedName>
    <definedName name="_xlnm._FilterDatabase" localSheetId="3" hidden="1">PDTS!$A$1:$I$133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5" l="1"/>
  <c r="F13" i="5" s="1"/>
  <c r="G9" i="5"/>
  <c r="G8" i="5"/>
  <c r="G7" i="5"/>
  <c r="G5" i="5"/>
  <c r="G4" i="5"/>
  <c r="G3" i="5"/>
  <c r="G2" i="5"/>
  <c r="D5" i="5"/>
  <c r="C5" i="5"/>
  <c r="B25" i="5"/>
  <c r="B26" i="5"/>
  <c r="B27" i="5"/>
  <c r="B28" i="5"/>
  <c r="B29" i="5"/>
  <c r="B30" i="5"/>
  <c r="B15" i="5"/>
  <c r="C15" i="5"/>
  <c r="D15" i="5"/>
  <c r="F15" i="5" s="1"/>
  <c r="B16" i="5"/>
  <c r="C16" i="5"/>
  <c r="D16" i="5"/>
  <c r="F16" i="5" s="1"/>
  <c r="B17" i="5"/>
  <c r="C17" i="5"/>
  <c r="D17" i="5"/>
  <c r="F17" i="5" s="1"/>
  <c r="N2" i="1"/>
  <c r="M2" i="1"/>
  <c r="B5" i="5"/>
  <c r="B4" i="5"/>
  <c r="D3" i="5"/>
  <c r="C3" i="5"/>
  <c r="B3" i="5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3" i="1"/>
  <c r="K2" i="1"/>
  <c r="M3" i="1"/>
  <c r="N3" i="1"/>
  <c r="M4" i="1"/>
  <c r="N4" i="1"/>
  <c r="M5" i="1"/>
  <c r="N5" i="1"/>
  <c r="M6" i="1"/>
  <c r="N6" i="1"/>
  <c r="M7" i="1"/>
  <c r="N7" i="1"/>
  <c r="M8" i="1"/>
  <c r="N8" i="1"/>
  <c r="M9" i="1"/>
  <c r="N9" i="1"/>
  <c r="M10" i="1"/>
  <c r="N10" i="1"/>
  <c r="M11" i="1"/>
  <c r="N11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C11" i="5"/>
  <c r="C12" i="5"/>
  <c r="D12" i="5"/>
  <c r="F12" i="5" s="1"/>
  <c r="D14" i="5"/>
  <c r="F14" i="5" s="1"/>
  <c r="D11" i="5" l="1"/>
  <c r="F11" i="5" s="1"/>
  <c r="F18" i="5" s="1"/>
  <c r="B11" i="5"/>
  <c r="C13" i="5"/>
  <c r="B13" i="5"/>
  <c r="C14" i="5"/>
  <c r="B14" i="5"/>
  <c r="B12" i="5"/>
  <c r="E111" i="4"/>
  <c r="F111" i="4" s="1"/>
  <c r="I111" i="4" s="1"/>
  <c r="F110" i="4"/>
  <c r="I110" i="4" s="1"/>
  <c r="E110" i="4"/>
  <c r="E109" i="4"/>
  <c r="F109" i="4" s="1"/>
  <c r="I109" i="4" s="1"/>
  <c r="F108" i="4"/>
  <c r="I108" i="4" s="1"/>
  <c r="E108" i="4"/>
  <c r="E107" i="4"/>
  <c r="F107" i="4" s="1"/>
  <c r="I107" i="4" s="1"/>
  <c r="F106" i="4"/>
  <c r="I106" i="4" s="1"/>
  <c r="E106" i="4"/>
  <c r="E105" i="4"/>
  <c r="F105" i="4" s="1"/>
  <c r="I105" i="4" s="1"/>
  <c r="F104" i="4"/>
  <c r="I104" i="4" s="1"/>
  <c r="E104" i="4"/>
  <c r="E103" i="4"/>
  <c r="F103" i="4" s="1"/>
  <c r="I103" i="4" s="1"/>
  <c r="F102" i="4"/>
  <c r="I102" i="4" s="1"/>
  <c r="E102" i="4"/>
  <c r="E101" i="4"/>
  <c r="F101" i="4" s="1"/>
  <c r="I101" i="4" s="1"/>
  <c r="F100" i="4"/>
  <c r="I100" i="4" s="1"/>
  <c r="E100" i="4"/>
  <c r="E99" i="4"/>
  <c r="F99" i="4" s="1"/>
  <c r="I99" i="4" s="1"/>
  <c r="F98" i="4"/>
  <c r="I98" i="4" s="1"/>
  <c r="E98" i="4"/>
  <c r="E97" i="4"/>
  <c r="F97" i="4" s="1"/>
  <c r="I97" i="4" s="1"/>
  <c r="F96" i="4"/>
  <c r="I96" i="4" s="1"/>
  <c r="E96" i="4"/>
  <c r="E95" i="4"/>
  <c r="F95" i="4" s="1"/>
  <c r="I95" i="4" s="1"/>
  <c r="F94" i="4"/>
  <c r="I94" i="4" s="1"/>
  <c r="E94" i="4"/>
  <c r="E93" i="4"/>
  <c r="F93" i="4" s="1"/>
  <c r="I93" i="4" s="1"/>
  <c r="F92" i="4"/>
  <c r="I92" i="4" s="1"/>
  <c r="E92" i="4"/>
  <c r="E91" i="4"/>
  <c r="F91" i="4" s="1"/>
  <c r="I91" i="4" s="1"/>
  <c r="F90" i="4"/>
  <c r="I90" i="4" s="1"/>
  <c r="E90" i="4"/>
  <c r="E89" i="4"/>
  <c r="F89" i="4" s="1"/>
  <c r="I89" i="4" s="1"/>
  <c r="F88" i="4"/>
  <c r="I88" i="4" s="1"/>
  <c r="E88" i="4"/>
  <c r="E87" i="4"/>
  <c r="F87" i="4" s="1"/>
  <c r="I87" i="4" s="1"/>
  <c r="F86" i="4"/>
  <c r="I86" i="4" s="1"/>
  <c r="E86" i="4"/>
  <c r="E85" i="4"/>
  <c r="F85" i="4" s="1"/>
  <c r="I85" i="4" s="1"/>
  <c r="F84" i="4"/>
  <c r="I84" i="4" s="1"/>
  <c r="E84" i="4"/>
  <c r="E83" i="4"/>
  <c r="F83" i="4" s="1"/>
  <c r="I83" i="4" s="1"/>
  <c r="F82" i="4"/>
  <c r="I82" i="4" s="1"/>
  <c r="E82" i="4"/>
  <c r="E81" i="4"/>
  <c r="F81" i="4" s="1"/>
  <c r="I81" i="4" s="1"/>
  <c r="F80" i="4"/>
  <c r="I80" i="4" s="1"/>
  <c r="E80" i="4"/>
  <c r="E79" i="4"/>
  <c r="F79" i="4" s="1"/>
  <c r="I79" i="4" s="1"/>
  <c r="F78" i="4"/>
  <c r="I78" i="4" s="1"/>
  <c r="E78" i="4"/>
  <c r="E77" i="4"/>
  <c r="F77" i="4" s="1"/>
  <c r="I77" i="4" s="1"/>
  <c r="F76" i="4"/>
  <c r="I76" i="4" s="1"/>
  <c r="E76" i="4"/>
  <c r="E75" i="4"/>
  <c r="F75" i="4" s="1"/>
  <c r="I75" i="4" s="1"/>
  <c r="F74" i="4"/>
  <c r="I74" i="4" s="1"/>
  <c r="E74" i="4"/>
  <c r="E73" i="4"/>
  <c r="F73" i="4" s="1"/>
  <c r="I73" i="4" s="1"/>
  <c r="F72" i="4"/>
  <c r="I72" i="4" s="1"/>
  <c r="E72" i="4"/>
  <c r="E71" i="4"/>
  <c r="F71" i="4" s="1"/>
  <c r="I71" i="4" s="1"/>
  <c r="F70" i="4"/>
  <c r="I70" i="4" s="1"/>
  <c r="E70" i="4"/>
  <c r="E69" i="4"/>
  <c r="F69" i="4" s="1"/>
  <c r="I69" i="4" s="1"/>
  <c r="F68" i="4"/>
  <c r="I68" i="4" s="1"/>
  <c r="E68" i="4"/>
  <c r="E67" i="4"/>
  <c r="F67" i="4" s="1"/>
  <c r="I67" i="4" s="1"/>
  <c r="F66" i="4"/>
  <c r="I66" i="4" s="1"/>
  <c r="E66" i="4"/>
  <c r="E65" i="4"/>
  <c r="F65" i="4" s="1"/>
  <c r="I65" i="4" s="1"/>
  <c r="F64" i="4"/>
  <c r="I64" i="4" s="1"/>
  <c r="E64" i="4"/>
  <c r="E63" i="4"/>
  <c r="F63" i="4" s="1"/>
  <c r="I63" i="4" s="1"/>
  <c r="F62" i="4"/>
  <c r="I62" i="4" s="1"/>
  <c r="E62" i="4"/>
  <c r="E61" i="4"/>
  <c r="F61" i="4" s="1"/>
  <c r="I61" i="4" s="1"/>
  <c r="F60" i="4"/>
  <c r="I60" i="4" s="1"/>
  <c r="E60" i="4"/>
  <c r="E59" i="4"/>
  <c r="F59" i="4" s="1"/>
  <c r="I59" i="4" s="1"/>
  <c r="F58" i="4"/>
  <c r="I58" i="4" s="1"/>
  <c r="E58" i="4"/>
  <c r="E57" i="4"/>
  <c r="F57" i="4" s="1"/>
  <c r="I57" i="4" s="1"/>
  <c r="F56" i="4"/>
  <c r="I56" i="4" s="1"/>
  <c r="E56" i="4"/>
  <c r="E55" i="4"/>
  <c r="F55" i="4" s="1"/>
  <c r="I55" i="4" s="1"/>
  <c r="F54" i="4"/>
  <c r="I54" i="4" s="1"/>
  <c r="E54" i="4"/>
  <c r="E53" i="4"/>
  <c r="F53" i="4" s="1"/>
  <c r="I53" i="4" s="1"/>
  <c r="F52" i="4"/>
  <c r="I52" i="4" s="1"/>
  <c r="E52" i="4"/>
  <c r="E51" i="4"/>
  <c r="F51" i="4" s="1"/>
  <c r="I51" i="4" s="1"/>
  <c r="F50" i="4"/>
  <c r="I50" i="4" s="1"/>
  <c r="E50" i="4"/>
  <c r="E49" i="4"/>
  <c r="F49" i="4" s="1"/>
  <c r="I49" i="4" s="1"/>
  <c r="F48" i="4"/>
  <c r="I48" i="4" s="1"/>
  <c r="E48" i="4"/>
  <c r="E47" i="4"/>
  <c r="F47" i="4" s="1"/>
  <c r="I47" i="4" s="1"/>
  <c r="F46" i="4"/>
  <c r="I46" i="4" s="1"/>
  <c r="E46" i="4"/>
  <c r="E45" i="4"/>
  <c r="F45" i="4" s="1"/>
  <c r="I45" i="4" s="1"/>
  <c r="F44" i="4"/>
  <c r="I44" i="4" s="1"/>
  <c r="E44" i="4"/>
  <c r="E43" i="4"/>
  <c r="F43" i="4" s="1"/>
  <c r="I43" i="4" s="1"/>
  <c r="F42" i="4"/>
  <c r="I42" i="4" s="1"/>
  <c r="E42" i="4"/>
  <c r="E41" i="4"/>
  <c r="F41" i="4" s="1"/>
  <c r="I41" i="4" s="1"/>
  <c r="F40" i="4"/>
  <c r="I40" i="4" s="1"/>
  <c r="E40" i="4"/>
  <c r="E39" i="4"/>
  <c r="F39" i="4" s="1"/>
  <c r="I39" i="4" s="1"/>
  <c r="F38" i="4"/>
  <c r="I38" i="4" s="1"/>
  <c r="E38" i="4"/>
  <c r="E37" i="4"/>
  <c r="F37" i="4" s="1"/>
  <c r="I37" i="4" s="1"/>
  <c r="F36" i="4"/>
  <c r="I36" i="4" s="1"/>
  <c r="E36" i="4"/>
  <c r="E35" i="4"/>
  <c r="F35" i="4" s="1"/>
  <c r="I35" i="4" s="1"/>
  <c r="F34" i="4"/>
  <c r="I34" i="4" s="1"/>
  <c r="E34" i="4"/>
  <c r="E33" i="4"/>
  <c r="F33" i="4" s="1"/>
  <c r="I33" i="4" s="1"/>
  <c r="F32" i="4"/>
  <c r="I32" i="4" s="1"/>
  <c r="E32" i="4"/>
  <c r="I31" i="4"/>
  <c r="E31" i="4"/>
  <c r="F31" i="4" s="1"/>
  <c r="F30" i="4"/>
  <c r="I30" i="4" s="1"/>
  <c r="E30" i="4"/>
  <c r="I29" i="4"/>
  <c r="E29" i="4"/>
  <c r="F29" i="4" s="1"/>
  <c r="F28" i="4"/>
  <c r="I28" i="4" s="1"/>
  <c r="E28" i="4"/>
  <c r="I27" i="4"/>
  <c r="E27" i="4"/>
  <c r="F27" i="4" s="1"/>
  <c r="E26" i="4"/>
  <c r="F26" i="4" s="1"/>
  <c r="I26" i="4" s="1"/>
  <c r="F25" i="4"/>
  <c r="I25" i="4" s="1"/>
  <c r="E25" i="4"/>
  <c r="E24" i="4"/>
  <c r="F24" i="4" s="1"/>
  <c r="I24" i="4" s="1"/>
  <c r="F23" i="4"/>
  <c r="I23" i="4" s="1"/>
  <c r="E23" i="4"/>
  <c r="E22" i="4"/>
  <c r="F22" i="4" s="1"/>
  <c r="I22" i="4" s="1"/>
  <c r="F21" i="4"/>
  <c r="I21" i="4" s="1"/>
  <c r="E21" i="4"/>
  <c r="E20" i="4"/>
  <c r="F20" i="4" s="1"/>
  <c r="I20" i="4" s="1"/>
  <c r="F19" i="4"/>
  <c r="I19" i="4" s="1"/>
  <c r="E19" i="4"/>
  <c r="E18" i="4"/>
  <c r="F18" i="4" s="1"/>
  <c r="I18" i="4" s="1"/>
  <c r="F17" i="4"/>
  <c r="I17" i="4" s="1"/>
  <c r="E17" i="4"/>
  <c r="E16" i="4"/>
  <c r="F16" i="4" s="1"/>
  <c r="I16" i="4" s="1"/>
  <c r="F15" i="4"/>
  <c r="I15" i="4" s="1"/>
  <c r="E15" i="4"/>
  <c r="E14" i="4"/>
  <c r="F14" i="4" s="1"/>
  <c r="I14" i="4" s="1"/>
  <c r="F13" i="4"/>
  <c r="I13" i="4" s="1"/>
  <c r="E13" i="4"/>
  <c r="E12" i="4"/>
  <c r="F12" i="4" s="1"/>
  <c r="I12" i="4" s="1"/>
  <c r="F11" i="4"/>
  <c r="I11" i="4" s="1"/>
  <c r="E11" i="4"/>
  <c r="E10" i="4"/>
  <c r="F10" i="4" s="1"/>
  <c r="I10" i="4" s="1"/>
  <c r="F9" i="4"/>
  <c r="I9" i="4" s="1"/>
  <c r="E9" i="4"/>
  <c r="E8" i="4"/>
  <c r="F8" i="4" s="1"/>
  <c r="I8" i="4" s="1"/>
  <c r="F7" i="4"/>
  <c r="I7" i="4" s="1"/>
  <c r="E7" i="4"/>
  <c r="E6" i="4"/>
  <c r="F6" i="4" s="1"/>
  <c r="I6" i="4" s="1"/>
  <c r="F5" i="4"/>
  <c r="I5" i="4" s="1"/>
  <c r="E5" i="4"/>
  <c r="E4" i="4"/>
  <c r="F4" i="4" s="1"/>
  <c r="I4" i="4" s="1"/>
  <c r="E3" i="4"/>
  <c r="F3" i="4" s="1"/>
  <c r="I3" i="4" s="1"/>
  <c r="E2" i="4"/>
  <c r="J2" i="4" l="1"/>
  <c r="F2" i="4"/>
  <c r="K2" i="4" l="1"/>
  <c r="I2" i="4"/>
  <c r="L2" i="4" s="1"/>
  <c r="M2" i="4" l="1"/>
  <c r="B24" i="5"/>
  <c r="B23" i="5"/>
  <c r="B22" i="5"/>
  <c r="B21" i="5"/>
</calcChain>
</file>

<file path=xl/sharedStrings.xml><?xml version="1.0" encoding="utf-8"?>
<sst xmlns="http://schemas.openxmlformats.org/spreadsheetml/2006/main" count="241" uniqueCount="139">
  <si>
    <t>Nom</t>
  </si>
  <si>
    <t>mail</t>
  </si>
  <si>
    <t>Téléphone</t>
  </si>
  <si>
    <t>REF</t>
  </si>
  <si>
    <t>TTC Client</t>
  </si>
  <si>
    <t>Qté</t>
  </si>
  <si>
    <t>Total vendu</t>
  </si>
  <si>
    <t>Ref Cde</t>
  </si>
  <si>
    <t>Date Cde</t>
  </si>
  <si>
    <t>TOTAL</t>
  </si>
  <si>
    <t>TOTAL 15%</t>
  </si>
  <si>
    <t>Livraison</t>
  </si>
  <si>
    <t>Cde Net</t>
  </si>
  <si>
    <t>CDO CONSO</t>
  </si>
  <si>
    <t>TTC OFFERT</t>
  </si>
  <si>
    <t>CONSO CDO</t>
  </si>
  <si>
    <t>GAIN PERSO</t>
  </si>
  <si>
    <t>CTRL QUALIT</t>
  </si>
  <si>
    <t>RELANCE CDE</t>
  </si>
  <si>
    <t>Mail</t>
  </si>
  <si>
    <t>Tel</t>
  </si>
  <si>
    <t>Date commande</t>
  </si>
  <si>
    <t>Relance</t>
  </si>
  <si>
    <t>SATISFACTION</t>
  </si>
  <si>
    <t>PRODUITS</t>
  </si>
  <si>
    <t>SMS</t>
  </si>
  <si>
    <t>Mail relance</t>
  </si>
  <si>
    <t>SMS relance</t>
  </si>
  <si>
    <t>NON</t>
  </si>
  <si>
    <t xml:space="preserve"> / </t>
  </si>
  <si>
    <t>Made by Trude</t>
  </si>
  <si>
    <t>NOM Prénom</t>
  </si>
  <si>
    <t>Nom Prénom</t>
  </si>
  <si>
    <t>Couple</t>
  </si>
  <si>
    <t>ST</t>
  </si>
  <si>
    <t>YESSS</t>
  </si>
  <si>
    <t>POELE GRANULES 6KW GRIS</t>
  </si>
  <si>
    <t>FOURNISSEUR</t>
  </si>
  <si>
    <t>SECHE SERVIETTE 500W BL SAT</t>
  </si>
  <si>
    <t>CONTRAT</t>
  </si>
  <si>
    <t>TYPE DE MATERIEL</t>
  </si>
  <si>
    <t>Désignation</t>
  </si>
  <si>
    <t>Unité de calcul</t>
  </si>
  <si>
    <t>Prix unitaire HT</t>
  </si>
  <si>
    <t>TARIFICATION GENERAL</t>
  </si>
  <si>
    <t xml:space="preserve">Installation matériel électrique </t>
  </si>
  <si>
    <t>HEURE</t>
  </si>
  <si>
    <t xml:space="preserve">Diagnostique </t>
  </si>
  <si>
    <t>Dépannage</t>
  </si>
  <si>
    <t>Déplacement en km de Vacquières (inf à 60km) aller et retour</t>
  </si>
  <si>
    <t>FORFAIT</t>
  </si>
  <si>
    <t>Déplacement en km de Vacquières (sup à 60km) aller et retour</t>
  </si>
  <si>
    <t xml:space="preserve">KM  </t>
  </si>
  <si>
    <t>Main d'œuvre (/jour pour une équipe de 1 ou 2 techniciens)</t>
  </si>
  <si>
    <t>JOUR</t>
  </si>
  <si>
    <t>Mise en service PAC AIR AIR Groupe + 1 UI</t>
  </si>
  <si>
    <t>Mise en service Par UI supplémentaire</t>
  </si>
  <si>
    <t>Mise en service Photovoltaïque &lt;3Kwc</t>
  </si>
  <si>
    <t>Mise en service Photovoltaïque entre 3Kwc et 6Kwc</t>
  </si>
  <si>
    <t>Mise en service Domotique de gestion (Type COMWATT PACKAGE DE BASE)</t>
  </si>
  <si>
    <t>ENTRETIEN VISITE ANNUELLE</t>
  </si>
  <si>
    <t>PAC AIR / AIR GROUPE</t>
  </si>
  <si>
    <t>PAR AIR / AIR UI</t>
  </si>
  <si>
    <t>PAC AIR / EAU &lt; 11KW</t>
  </si>
  <si>
    <t>PARC AIR / EAU &gt; 11KW</t>
  </si>
  <si>
    <t>BALLON THERMODYNAMIQUE</t>
  </si>
  <si>
    <t>CESI</t>
  </si>
  <si>
    <t>PHOTOVOLTAIQUE &lt; 3KW</t>
  </si>
  <si>
    <t>PHOTOVOLTAIQUE &gt; 3KW (PAR KW &gt;3KW)</t>
  </si>
  <si>
    <t>OPTION NETTOYAGE DES PANNEAUX PAR KW</t>
  </si>
  <si>
    <t>OPTION Installation Domotique de visualisation consommation</t>
  </si>
  <si>
    <t xml:space="preserve"> A VERIFIER AVEC PRIX DU MATERIEL </t>
  </si>
  <si>
    <t>SYSTÈME DE DOMOTIQUE</t>
  </si>
  <si>
    <t>INSTALLATION + MISE EN SERVICE PV  EN SUR-IMPOSITION</t>
  </si>
  <si>
    <t>0,5KW</t>
  </si>
  <si>
    <t>1KW</t>
  </si>
  <si>
    <t>1,5KW</t>
  </si>
  <si>
    <t>2KW</t>
  </si>
  <si>
    <t>3KW</t>
  </si>
  <si>
    <t>4KW</t>
  </si>
  <si>
    <t>5KW</t>
  </si>
  <si>
    <t>6KW</t>
  </si>
  <si>
    <t>PV/CESI 200/300L</t>
  </si>
  <si>
    <t>THERMODYNAMIQUE</t>
  </si>
  <si>
    <t>monobloc ou bi-bloc</t>
  </si>
  <si>
    <t>ADOUCISSEUR</t>
  </si>
  <si>
    <t>6/12/18L</t>
  </si>
  <si>
    <t>POMPE A CHALEUR
AIR / AIR 
GAINABLE</t>
  </si>
  <si>
    <t>3 bouches</t>
  </si>
  <si>
    <t>4 bouches</t>
  </si>
  <si>
    <t>5 bouches</t>
  </si>
  <si>
    <t>6 bouches</t>
  </si>
  <si>
    <t>7 bouches</t>
  </si>
  <si>
    <t>8 bouches</t>
  </si>
  <si>
    <t>9 bouches</t>
  </si>
  <si>
    <t>10 bouches</t>
  </si>
  <si>
    <t>PAC</t>
  </si>
  <si>
    <t xml:space="preserve">AIR/AIR PAR UI   </t>
  </si>
  <si>
    <t>AIR/EAU (REMPLACEMENT SEUL)</t>
  </si>
  <si>
    <t>AIR/EAU REMPLACEMENT COMBI</t>
  </si>
  <si>
    <t>AIR/EAU RELEVE SEUL</t>
  </si>
  <si>
    <t>AIR/EAU RELEVE COMBI</t>
  </si>
  <si>
    <t>PETITES INTEVENTIONS</t>
  </si>
  <si>
    <t>ONDULEUR CENTRAL</t>
  </si>
  <si>
    <t>COMWATT/WATTSUP</t>
  </si>
  <si>
    <t>ONDULEUR CENTRAL + DOMO</t>
  </si>
  <si>
    <t>MICRO ONDULEUR / TIGO</t>
  </si>
  <si>
    <t>PAR PANNEAU</t>
  </si>
  <si>
    <t>IMPOSSIBILITE TECH OU ANNULE (SOUS TRAITANCE)</t>
  </si>
  <si>
    <t>TRAVAUX SUPP</t>
  </si>
  <si>
    <t xml:space="preserve">FORFAIT  </t>
  </si>
  <si>
    <t>SUIVANT TRAVAUX</t>
  </si>
  <si>
    <t>VISITE TECHNIQUE</t>
  </si>
  <si>
    <t>UNITE</t>
  </si>
  <si>
    <t>CTT1</t>
  </si>
  <si>
    <t>CTT2</t>
  </si>
  <si>
    <t>CTT3</t>
  </si>
  <si>
    <t>CTT4</t>
  </si>
  <si>
    <t>V2M34</t>
  </si>
  <si>
    <t>PERSO</t>
  </si>
  <si>
    <t>Fournisseur</t>
  </si>
  <si>
    <t>CTT ACQUIS</t>
  </si>
  <si>
    <t>Adresse</t>
  </si>
  <si>
    <t>CP</t>
  </si>
  <si>
    <t>VILLE</t>
  </si>
  <si>
    <t>MOGET VOLNY</t>
  </si>
  <si>
    <t>volny.moget@gmail.com</t>
  </si>
  <si>
    <t>Téléphone 2</t>
  </si>
  <si>
    <t>Téléphone 3</t>
  </si>
  <si>
    <t>CLIENT</t>
  </si>
  <si>
    <t>CTT acquis par</t>
  </si>
  <si>
    <t>CTRL Qualité</t>
  </si>
  <si>
    <t>Volny Moget Maintenance</t>
  </si>
  <si>
    <t>Date Fin chantier</t>
  </si>
  <si>
    <t>HT</t>
  </si>
  <si>
    <t>/</t>
  </si>
  <si>
    <t>Sélectionnez le client, les informations s'afficheront</t>
  </si>
  <si>
    <t>2 rue du général Farsac</t>
  </si>
  <si>
    <t>Castelsarrasin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</si>
</sst>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.00\ &quot;€&quot;"/>
    <numFmt numFmtId="166" formatCode="#,##0.00&quot; &quot;[$€-40C];[Red]&quot;-&quot;#,##0.00&quot; &quot;[$€-40C]"/>
    <numFmt numFmtId="167" formatCode="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sz val="10"/>
      <color rgb="FFFF0000"/>
      <name val="Arial"/>
      <family val="2"/>
    </font>
    <font>
      <i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24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i/>
      <sz val="8"/>
      <color rgb="FF00B050"/>
      <name val="Calibri"/>
      <family val="2"/>
      <scheme val="minor"/>
    </font>
    <font>
      <b/>
      <sz val="18"/>
      <color theme="9" tint="0.79998168889431442"/>
      <name val="Calibri"/>
      <family val="2"/>
      <scheme val="minor"/>
    </font>
    <font>
      <sz val="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113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  <xf numFmtId="165" fontId="0" fillId="0" borderId="1" xfId="0" applyNumberFormat="1" applyBorder="1"/>
    <xf numFmtId="0" fontId="2" fillId="0" borderId="1" xfId="2" applyBorder="1"/>
    <xf numFmtId="0" fontId="0" fillId="2" borderId="1" xfId="0" applyFill="1" applyBorder="1"/>
    <xf numFmtId="0" fontId="0" fillId="3" borderId="1" xfId="0" applyFill="1" applyBorder="1"/>
    <xf numFmtId="9" fontId="0" fillId="0" borderId="1" xfId="1" applyNumberFormat="1" applyFont="1" applyBorder="1"/>
    <xf numFmtId="44" fontId="0" fillId="0" borderId="1" xfId="1" applyFont="1" applyBorder="1"/>
    <xf numFmtId="44" fontId="0" fillId="4" borderId="1" xfId="0" applyNumberFormat="1" applyFill="1" applyBorder="1"/>
    <xf numFmtId="44" fontId="0" fillId="5" borderId="1" xfId="0" applyNumberFormat="1" applyFill="1" applyBorder="1"/>
    <xf numFmtId="0" fontId="0" fillId="0" borderId="2" xfId="0" applyBorder="1"/>
    <xf numFmtId="44" fontId="0" fillId="2" borderId="2" xfId="0" applyNumberFormat="1" applyFill="1" applyBorder="1"/>
    <xf numFmtId="1" fontId="0" fillId="0" borderId="1" xfId="0" applyNumberFormat="1" applyBorder="1"/>
    <xf numFmtId="1" fontId="0" fillId="0" borderId="0" xfId="0" applyNumberFormat="1"/>
    <xf numFmtId="1" fontId="0" fillId="0" borderId="2" xfId="0" applyNumberFormat="1" applyBorder="1"/>
    <xf numFmtId="44" fontId="0" fillId="0" borderId="1" xfId="0" applyNumberFormat="1" applyBorder="1"/>
    <xf numFmtId="0" fontId="0" fillId="0" borderId="3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right" vertical="center" wrapText="1"/>
    </xf>
    <xf numFmtId="44" fontId="9" fillId="0" borderId="8" xfId="1" applyFont="1" applyBorder="1"/>
    <xf numFmtId="0" fontId="8" fillId="0" borderId="1" xfId="0" applyFont="1" applyBorder="1" applyAlignment="1">
      <alignment horizontal="left" wrapText="1"/>
    </xf>
    <xf numFmtId="0" fontId="9" fillId="0" borderId="1" xfId="3" applyFont="1" applyBorder="1" applyAlignment="1">
      <alignment horizontal="right" vertical="center"/>
    </xf>
    <xf numFmtId="44" fontId="9" fillId="0" borderId="10" xfId="1" applyFont="1" applyBorder="1"/>
    <xf numFmtId="0" fontId="8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44" fontId="11" fillId="0" borderId="10" xfId="1" applyFont="1" applyBorder="1"/>
    <xf numFmtId="0" fontId="5" fillId="0" borderId="0" xfId="0" applyFont="1"/>
    <xf numFmtId="0" fontId="8" fillId="0" borderId="19" xfId="0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0" fontId="12" fillId="0" borderId="0" xfId="0" applyFont="1"/>
    <xf numFmtId="0" fontId="8" fillId="0" borderId="19" xfId="0" applyFont="1" applyBorder="1"/>
    <xf numFmtId="0" fontId="8" fillId="0" borderId="30" xfId="0" applyFont="1" applyBorder="1"/>
    <xf numFmtId="0" fontId="8" fillId="0" borderId="30" xfId="0" applyFont="1" applyBorder="1" applyAlignment="1">
      <alignment horizontal="right"/>
    </xf>
    <xf numFmtId="166" fontId="8" fillId="0" borderId="31" xfId="0" applyNumberFormat="1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166" fontId="11" fillId="0" borderId="15" xfId="0" applyNumberFormat="1" applyFont="1" applyBorder="1" applyAlignment="1">
      <alignment horizontal="right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0" borderId="18" xfId="0" applyNumberFormat="1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166" fontId="11" fillId="0" borderId="20" xfId="0" applyNumberFormat="1" applyFont="1" applyBorder="1" applyAlignment="1">
      <alignment horizontal="right"/>
    </xf>
    <xf numFmtId="0" fontId="11" fillId="0" borderId="19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166" fontId="11" fillId="0" borderId="23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 vertical="center" wrapText="1"/>
    </xf>
    <xf numFmtId="166" fontId="11" fillId="0" borderId="24" xfId="0" applyNumberFormat="1" applyFont="1" applyBorder="1" applyAlignment="1">
      <alignment horizontal="right"/>
    </xf>
    <xf numFmtId="0" fontId="11" fillId="0" borderId="26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166" fontId="11" fillId="0" borderId="27" xfId="0" applyNumberFormat="1" applyFont="1" applyBorder="1" applyAlignment="1">
      <alignment horizontal="right"/>
    </xf>
    <xf numFmtId="0" fontId="0" fillId="7" borderId="11" xfId="0" applyFill="1" applyBorder="1" applyAlignment="1" applyProtection="1">
      <alignment horizontal="center" vertical="center"/>
      <protection locked="0"/>
    </xf>
    <xf numFmtId="167" fontId="0" fillId="0" borderId="1" xfId="0" applyNumberFormat="1" applyBorder="1"/>
    <xf numFmtId="0" fontId="8" fillId="0" borderId="36" xfId="0" applyFont="1" applyBorder="1" applyAlignment="1">
      <alignment horizontal="right"/>
    </xf>
    <xf numFmtId="14" fontId="0" fillId="9" borderId="1" xfId="0" applyNumberFormat="1" applyFill="1" applyBorder="1" applyAlignment="1">
      <alignment horizontal="center"/>
    </xf>
    <xf numFmtId="14" fontId="0" fillId="9" borderId="1" xfId="0" applyNumberFormat="1" applyFill="1" applyBorder="1"/>
    <xf numFmtId="0" fontId="0" fillId="9" borderId="1" xfId="0" applyFill="1" applyBorder="1"/>
    <xf numFmtId="0" fontId="16" fillId="6" borderId="0" xfId="0" applyFont="1" applyFill="1" applyAlignment="1">
      <alignment horizontal="center" vertical="center"/>
    </xf>
    <xf numFmtId="164" fontId="16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0" applyNumberForma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10" borderId="3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4" fillId="10" borderId="32" xfId="0" applyFont="1" applyFill="1" applyBorder="1" applyAlignment="1">
      <alignment horizontal="center" vertical="center"/>
    </xf>
    <xf numFmtId="0" fontId="4" fillId="10" borderId="3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2" fillId="0" borderId="34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37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</cellXfs>
  <cellStyles count="4">
    <cellStyle name="Excel Built-in Normal" xfId="3" xr:uid="{F9FA5E10-EF2B-40FA-8DE1-2889EE4AF53F}"/>
    <cellStyle name="Lien hypertexte" xfId="2" builtinId="8"/>
    <cellStyle name="Monétaire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5</xdr:row>
      <xdr:rowOff>16840</xdr:rowOff>
    </xdr:from>
    <xdr:to>
      <xdr:col>0</xdr:col>
      <xdr:colOff>866775</xdr:colOff>
      <xdr:row>8</xdr:row>
      <xdr:rowOff>172898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249FB54-DBA3-4453-B00F-59605B5A6D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9" t="4635" r="7971" b="13268"/>
        <a:stretch/>
      </xdr:blipFill>
      <xdr:spPr>
        <a:xfrm>
          <a:off x="133350" y="1150315"/>
          <a:ext cx="733425" cy="727558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5</xdr:row>
      <xdr:rowOff>19050</xdr:rowOff>
    </xdr:from>
    <xdr:to>
      <xdr:col>3</xdr:col>
      <xdr:colOff>990600</xdr:colOff>
      <xdr:row>8</xdr:row>
      <xdr:rowOff>175108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7B68A96-8D9B-4615-9248-CB34D2D168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69" t="4635" r="7971" b="13268"/>
        <a:stretch/>
      </xdr:blipFill>
      <xdr:spPr>
        <a:xfrm>
          <a:off x="5838825" y="1047750"/>
          <a:ext cx="733425" cy="727558"/>
        </a:xfrm>
        <a:prstGeom prst="rect">
          <a:avLst/>
        </a:prstGeom>
      </xdr:spPr>
    </xdr:pic>
    <xdr:clientData/>
  </xdr:twoCellAnchor>
  <xdr:twoCellAnchor>
    <xdr:from>
      <xdr:col>2</xdr:col>
      <xdr:colOff>28575</xdr:colOff>
      <xdr:row>1</xdr:row>
      <xdr:rowOff>142875</xdr:rowOff>
    </xdr:from>
    <xdr:to>
      <xdr:col>2</xdr:col>
      <xdr:colOff>352425</xdr:colOff>
      <xdr:row>1</xdr:row>
      <xdr:rowOff>142875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4F0B3909-2457-4333-AE39-855ABA8B7251}"/>
            </a:ext>
          </a:extLst>
        </xdr:cNvPr>
        <xdr:cNvCxnSpPr/>
      </xdr:nvCxnSpPr>
      <xdr:spPr>
        <a:xfrm flipH="1">
          <a:off x="4419600" y="438150"/>
          <a:ext cx="3238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olny.moget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f.gaubert25@gmai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hkbahamou@gmail.com" TargetMode="External"/><Relationship Id="rId1" Type="http://schemas.openxmlformats.org/officeDocument/2006/relationships/hyperlink" Target="mailto:cachou.34@live.fr" TargetMode="External"/><Relationship Id="rId6" Type="http://schemas.openxmlformats.org/officeDocument/2006/relationships/hyperlink" Target="mailto:poupy3454@gmail.com" TargetMode="External"/><Relationship Id="rId5" Type="http://schemas.openxmlformats.org/officeDocument/2006/relationships/hyperlink" Target="mailto:souquet_marlene@hotmail.fr" TargetMode="External"/><Relationship Id="rId4" Type="http://schemas.openxmlformats.org/officeDocument/2006/relationships/hyperlink" Target="mailto:sandra.moge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FA71C-1FAB-4D29-AD16-D559314C0142}">
  <dimension ref="A1:H30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1" max="1" width="14.33203125" style="72" customWidth="1"/>
    <col min="2" max="2" width="51.5546875" style="72" customWidth="1"/>
    <col min="3" max="3" width="17.88671875" style="72" customWidth="1"/>
    <col min="4" max="4" width="19.109375" style="72" customWidth="1"/>
    <col min="5" max="5" width="4" style="72" customWidth="1"/>
    <col min="6" max="6" width="16.109375" style="72" bestFit="1" customWidth="1"/>
    <col min="7" max="7" width="10.6640625" style="72" bestFit="1" customWidth="1"/>
    <col min="8" max="8" width="11.109375" style="72" customWidth="1"/>
    <col min="9" max="9" width="17.6640625" style="72" customWidth="1"/>
    <col min="10" max="10" width="3.33203125" style="72" bestFit="1" customWidth="1"/>
    <col min="11" max="16384" width="11.44140625" style="72"/>
  </cols>
  <sheetData>
    <row r="1" spans="1:8" ht="23.4" x14ac:dyDescent="0.3">
      <c r="A1" s="95" t="s">
        <v>129</v>
      </c>
      <c r="B1" s="96"/>
      <c r="C1" s="96"/>
      <c r="D1" s="96"/>
      <c r="E1" s="96"/>
      <c r="F1" s="96"/>
      <c r="G1" s="96"/>
    </row>
    <row r="2" spans="1:8" ht="21" customHeight="1" x14ac:dyDescent="0.3">
      <c r="A2" s="73" t="s">
        <v>31</v>
      </c>
      <c r="B2" s="62" t="s">
        <v>125</v>
      </c>
      <c r="C2" s="97" t="s">
        <v>136</v>
      </c>
      <c r="D2" s="98"/>
      <c r="E2" s="99"/>
      <c r="F2" s="73" t="s">
        <v>130</v>
      </c>
      <c r="G2" s="79" t="str">
        <f>INDEX(Client!A:AA,MATCH(ACCUEIL!B2,Client!B:B,0),17)</f>
        <v>PERSO</v>
      </c>
      <c r="H2" s="75"/>
    </row>
    <row r="3" spans="1:8" ht="15" customHeight="1" x14ac:dyDescent="0.3">
      <c r="A3" s="73" t="s">
        <v>33</v>
      </c>
      <c r="B3" s="73" t="str">
        <f>INDEX(Client!A:AA,MATCH(ACCUEIL!B2,Client!B:B,0),3)</f>
        <v>2 rue du général Farsac</v>
      </c>
      <c r="C3" s="73">
        <f>INDEX(Client!A:AA,MATCH(ACCUEIL!B2,Client!B:B,0),4)</f>
        <v>82100</v>
      </c>
      <c r="D3" s="73" t="str">
        <f>INDEX(Client!A:AA,MATCH(ACCUEIL!B2,Client!B:B,0),5)</f>
        <v>Castelsarrasin</v>
      </c>
      <c r="F3" s="73" t="s">
        <v>21</v>
      </c>
      <c r="G3" s="74">
        <f>INDEX(Client!A:AA,MATCH(ACCUEIL!B2,Client!B:B,0),10)</f>
        <v>43570</v>
      </c>
    </row>
    <row r="4" spans="1:8" ht="15" customHeight="1" x14ac:dyDescent="0.3">
      <c r="A4" s="73" t="s">
        <v>19</v>
      </c>
      <c r="B4" s="76" t="str">
        <f>INDEX(Client!A:AA,MATCH(ACCUEIL!B2,Client!B:B,0),6)</f>
        <v>volny.moget@gmail.com</v>
      </c>
      <c r="C4" s="77"/>
      <c r="D4" s="78"/>
      <c r="F4" s="73" t="s">
        <v>133</v>
      </c>
      <c r="G4" s="74">
        <f>INDEX(Client!A:AA,MATCH(ACCUEIL!B2,Client!B:B,0),12)</f>
        <v>43853</v>
      </c>
    </row>
    <row r="5" spans="1:8" ht="15" customHeight="1" x14ac:dyDescent="0.3">
      <c r="A5" s="73" t="s">
        <v>20</v>
      </c>
      <c r="B5" s="79">
        <f>INDEX(Client!A:AA,MATCH(ACCUEIL!B2,Client!B:B,0),7)</f>
        <v>615124113</v>
      </c>
      <c r="C5" s="73">
        <f>INDEX(Client!A:AA,MATCH(ACCUEIL!B2,Client!B:B,0),8)</f>
        <v>0</v>
      </c>
      <c r="D5" s="73">
        <f>INDEX(Client!A:AA,MATCH(ACCUEIL!B2,Client!B:B,0),9)</f>
        <v>0</v>
      </c>
      <c r="F5" s="73" t="s">
        <v>22</v>
      </c>
      <c r="G5" s="74">
        <f>INDEX(Client!A:AA,MATCH(ACCUEIL!B2,Client!B:B,0),14)</f>
        <v>43883</v>
      </c>
    </row>
    <row r="6" spans="1:8" ht="15" customHeight="1" x14ac:dyDescent="0.3">
      <c r="A6" s="68"/>
      <c r="B6" s="69"/>
      <c r="C6" s="68"/>
      <c r="D6" s="70"/>
      <c r="F6" s="90" t="s">
        <v>23</v>
      </c>
      <c r="G6" s="90"/>
    </row>
    <row r="7" spans="1:8" ht="15" customHeight="1" x14ac:dyDescent="0.3">
      <c r="A7" s="68"/>
      <c r="B7" s="91" t="s">
        <v>118</v>
      </c>
      <c r="C7" s="94" t="s">
        <v>132</v>
      </c>
      <c r="D7" s="68"/>
      <c r="F7" s="73" t="s">
        <v>131</v>
      </c>
      <c r="G7" s="74">
        <f>INDEX(Client!A:AA,MATCH(ACCUEIL!B2,Client!B:B,0),13)</f>
        <v>43860</v>
      </c>
    </row>
    <row r="8" spans="1:8" ht="15" customHeight="1" x14ac:dyDescent="0.3">
      <c r="A8" s="68"/>
      <c r="B8" s="91"/>
      <c r="C8" s="94"/>
      <c r="D8" s="71"/>
      <c r="F8" s="73" t="s">
        <v>19</v>
      </c>
      <c r="G8" s="73" t="str">
        <f>INDEX(Client!A:AA,MATCH(ACCUEIL!B2,Client!B:B,0),15)</f>
        <v>NON</v>
      </c>
    </row>
    <row r="9" spans="1:8" x14ac:dyDescent="0.3">
      <c r="A9" s="68"/>
      <c r="B9" s="68"/>
      <c r="C9" s="68"/>
      <c r="D9" s="68"/>
      <c r="F9" s="73" t="s">
        <v>25</v>
      </c>
      <c r="G9" s="73" t="str">
        <f>INDEX(Client!A:AA,MATCH(ACCUEIL!B2,Client!B:B,0),16)</f>
        <v>NON</v>
      </c>
    </row>
    <row r="10" spans="1:8" x14ac:dyDescent="0.3">
      <c r="A10" s="92" t="s">
        <v>39</v>
      </c>
      <c r="B10" s="93"/>
      <c r="C10" s="93"/>
      <c r="D10" s="93"/>
      <c r="E10" s="93"/>
      <c r="F10" s="88" t="s">
        <v>134</v>
      </c>
    </row>
    <row r="11" spans="1:8" x14ac:dyDescent="0.3">
      <c r="A11" s="73">
        <v>19</v>
      </c>
      <c r="B11" s="80" t="str">
        <f>INDEX(CTTS!A:I,MATCH(ACCUEIL!A11,CTTS!A:A,0),3)</f>
        <v>PHOTOVOLTAIQUE &lt; 3KW</v>
      </c>
      <c r="C11" s="73">
        <f>INDEX(CTTS!A:I,MATCH(ACCUEIL!A11,CTTS!A:A,0),4)</f>
        <v>1</v>
      </c>
      <c r="D11" s="81">
        <f>INDEX(CTTS!A:I,MATCH(ACCUEIL!A11,CTTS!A:A,0),5)</f>
        <v>190</v>
      </c>
      <c r="E11" s="89">
        <v>1</v>
      </c>
      <c r="F11" s="82">
        <f t="shared" ref="F11:F17" si="0">D11*E11</f>
        <v>190</v>
      </c>
      <c r="G11" s="83" t="s">
        <v>134</v>
      </c>
    </row>
    <row r="12" spans="1:8" x14ac:dyDescent="0.3">
      <c r="A12" s="73">
        <v>5</v>
      </c>
      <c r="B12" s="80" t="str">
        <f>INDEX(CTTS!A:I,MATCH(ACCUEIL!A12,CTTS!A:A,0),3)</f>
        <v>Déplacement en km de Vacquières (inf à 60km) aller et retour</v>
      </c>
      <c r="C12" s="73" t="str">
        <f>INDEX(CTTS!A:I,MATCH(ACCUEIL!A12,CTTS!A:A,0),4)</f>
        <v>FORFAIT</v>
      </c>
      <c r="D12" s="81">
        <f>INDEX(CTTS!A:I,MATCH(ACCUEIL!A12,CTTS!A:A,0),5)</f>
        <v>0</v>
      </c>
      <c r="E12" s="89">
        <v>1</v>
      </c>
      <c r="F12" s="82">
        <f t="shared" si="0"/>
        <v>0</v>
      </c>
      <c r="G12" s="83" t="s">
        <v>134</v>
      </c>
    </row>
    <row r="13" spans="1:8" ht="28.8" x14ac:dyDescent="0.3">
      <c r="A13" s="73">
        <v>6</v>
      </c>
      <c r="B13" s="80" t="str">
        <f>INDEX(CTTS!A:I,MATCH(ACCUEIL!A13,CTTS!A:A,0),3)</f>
        <v>Déplacement en km de Vacquières (sup à 60km) aller et retour</v>
      </c>
      <c r="C13" s="73" t="str">
        <f>INDEX(CTTS!A:I,MATCH(ACCUEIL!A13,CTTS!A:A,0),4)</f>
        <v xml:space="preserve">KM  </v>
      </c>
      <c r="D13" s="81">
        <f>INDEX(CTTS!A:I,MATCH(ACCUEIL!A13,CTTS!A:A,0),5)</f>
        <v>0.7</v>
      </c>
      <c r="E13" s="89">
        <v>23</v>
      </c>
      <c r="F13" s="82">
        <f t="shared" si="0"/>
        <v>16.099999999999998</v>
      </c>
      <c r="G13" s="83" t="s">
        <v>134</v>
      </c>
    </row>
    <row r="14" spans="1:8" x14ac:dyDescent="0.3">
      <c r="A14" s="73"/>
      <c r="B14" s="80" t="str">
        <f>INDEX(CTTS!A:I,MATCH(ACCUEIL!A14,CTTS!A:A,0),3)</f>
        <v>/</v>
      </c>
      <c r="C14" s="73" t="str">
        <f>INDEX(CTTS!A:I,MATCH(ACCUEIL!A14,CTTS!A:A,0),4)</f>
        <v>/</v>
      </c>
      <c r="D14" s="81">
        <f>INDEX(CTTS!A:I,MATCH(ACCUEIL!A14,CTTS!A:A,0),5)</f>
        <v>0</v>
      </c>
      <c r="E14" s="89"/>
      <c r="F14" s="82">
        <f t="shared" si="0"/>
        <v>0</v>
      </c>
      <c r="G14" s="83" t="s">
        <v>134</v>
      </c>
    </row>
    <row r="15" spans="1:8" x14ac:dyDescent="0.3">
      <c r="A15" s="73"/>
      <c r="B15" s="80" t="str">
        <f>INDEX(CTTS!A:I,MATCH(ACCUEIL!A15,CTTS!A:A,0),3)</f>
        <v>/</v>
      </c>
      <c r="C15" s="73" t="str">
        <f>INDEX(CTTS!A:I,MATCH(ACCUEIL!A15,CTTS!A:A,0),4)</f>
        <v>/</v>
      </c>
      <c r="D15" s="81">
        <f>INDEX(CTTS!A:I,MATCH(ACCUEIL!A15,CTTS!A:A,0),5)</f>
        <v>0</v>
      </c>
      <c r="E15" s="89"/>
      <c r="F15" s="82">
        <f t="shared" si="0"/>
        <v>0</v>
      </c>
      <c r="G15" s="83" t="s">
        <v>134</v>
      </c>
    </row>
    <row r="16" spans="1:8" x14ac:dyDescent="0.3">
      <c r="A16" s="73"/>
      <c r="B16" s="80" t="str">
        <f>INDEX(CTTS!A:I,MATCH(ACCUEIL!A16,CTTS!A:A,0),3)</f>
        <v>/</v>
      </c>
      <c r="C16" s="73" t="str">
        <f>INDEX(CTTS!A:I,MATCH(ACCUEIL!A16,CTTS!A:A,0),4)</f>
        <v>/</v>
      </c>
      <c r="D16" s="81">
        <f>INDEX(CTTS!A:I,MATCH(ACCUEIL!A16,CTTS!A:A,0),5)</f>
        <v>0</v>
      </c>
      <c r="E16" s="89"/>
      <c r="F16" s="82">
        <f t="shared" si="0"/>
        <v>0</v>
      </c>
      <c r="G16" s="83" t="s">
        <v>134</v>
      </c>
    </row>
    <row r="17" spans="1:7" x14ac:dyDescent="0.3">
      <c r="A17" s="73"/>
      <c r="B17" s="80" t="str">
        <f>INDEX(CTTS!A:I,MATCH(ACCUEIL!A17,CTTS!A:A,0),3)</f>
        <v>/</v>
      </c>
      <c r="C17" s="73" t="str">
        <f>INDEX(CTTS!A:I,MATCH(ACCUEIL!A17,CTTS!A:A,0),4)</f>
        <v>/</v>
      </c>
      <c r="D17" s="81">
        <f>INDEX(CTTS!A:I,MATCH(ACCUEIL!A17,CTTS!A:A,0),5)</f>
        <v>0</v>
      </c>
      <c r="E17" s="89"/>
      <c r="F17" s="82">
        <f t="shared" si="0"/>
        <v>0</v>
      </c>
      <c r="G17" s="83" t="s">
        <v>134</v>
      </c>
    </row>
    <row r="18" spans="1:7" ht="18" x14ac:dyDescent="0.3">
      <c r="D18" s="84"/>
      <c r="F18" s="85">
        <f>SUM(F11:F17)</f>
        <v>206.1</v>
      </c>
      <c r="G18" s="86" t="s">
        <v>134</v>
      </c>
    </row>
    <row r="20" spans="1:7" x14ac:dyDescent="0.3">
      <c r="A20" s="90" t="s">
        <v>24</v>
      </c>
      <c r="B20" s="90"/>
    </row>
    <row r="21" spans="1:7" x14ac:dyDescent="0.3">
      <c r="A21" s="73">
        <v>22002</v>
      </c>
      <c r="B21" s="73" t="str">
        <f>INDEX(PDTS!A:I,MATCH(ACCUEIL!A21,PDTS!A:A,0),2)</f>
        <v>POELE GRANULES 6KW GRIS</v>
      </c>
    </row>
    <row r="22" spans="1:7" x14ac:dyDescent="0.3">
      <c r="A22" s="73"/>
      <c r="B22" s="73" t="str">
        <f>INDEX(PDTS!A:I,MATCH(ACCUEIL!A22,PDTS!A:A,0),2)</f>
        <v xml:space="preserve"> / </v>
      </c>
    </row>
    <row r="23" spans="1:7" x14ac:dyDescent="0.3">
      <c r="A23" s="73"/>
      <c r="B23" s="73" t="str">
        <f>INDEX(PDTS!A:I,MATCH(ACCUEIL!A23,PDTS!A:A,0),2)</f>
        <v xml:space="preserve"> / </v>
      </c>
    </row>
    <row r="24" spans="1:7" x14ac:dyDescent="0.3">
      <c r="A24" s="73"/>
      <c r="B24" s="73" t="str">
        <f>INDEX(PDTS!A:I,MATCH(ACCUEIL!A24,PDTS!A:A,0),2)</f>
        <v xml:space="preserve"> / </v>
      </c>
    </row>
    <row r="25" spans="1:7" x14ac:dyDescent="0.3">
      <c r="A25" s="73"/>
      <c r="B25" s="73" t="str">
        <f>INDEX(PDTS!A:I,MATCH(ACCUEIL!A25,PDTS!A:A,0),2)</f>
        <v xml:space="preserve"> / </v>
      </c>
    </row>
    <row r="26" spans="1:7" x14ac:dyDescent="0.3">
      <c r="A26" s="73"/>
      <c r="B26" s="73" t="str">
        <f>INDEX(PDTS!A:I,MATCH(ACCUEIL!A26,PDTS!A:A,0),2)</f>
        <v xml:space="preserve"> / </v>
      </c>
    </row>
    <row r="27" spans="1:7" x14ac:dyDescent="0.3">
      <c r="A27" s="73"/>
      <c r="B27" s="73" t="str">
        <f>INDEX(PDTS!A:I,MATCH(ACCUEIL!A27,PDTS!A:A,0),2)</f>
        <v xml:space="preserve"> / </v>
      </c>
    </row>
    <row r="28" spans="1:7" x14ac:dyDescent="0.3">
      <c r="A28" s="73"/>
      <c r="B28" s="73" t="str">
        <f>INDEX(PDTS!A:I,MATCH(ACCUEIL!A28,PDTS!A:A,0),2)</f>
        <v xml:space="preserve"> / </v>
      </c>
    </row>
    <row r="29" spans="1:7" x14ac:dyDescent="0.3">
      <c r="A29" s="73"/>
      <c r="B29" s="73" t="str">
        <f>INDEX(PDTS!A:I,MATCH(ACCUEIL!A29,PDTS!A:A,0),2)</f>
        <v xml:space="preserve"> / </v>
      </c>
    </row>
    <row r="30" spans="1:7" x14ac:dyDescent="0.3">
      <c r="A30" s="73"/>
      <c r="B30" s="73" t="str">
        <f>INDEX(PDTS!A:I,MATCH(ACCUEIL!A30,PDTS!A:A,0),2)</f>
        <v xml:space="preserve"> / </v>
      </c>
      <c r="C30" s="87" t="s">
        <v>30</v>
      </c>
    </row>
  </sheetData>
  <sheetProtection algorithmName="SHA-512" hashValue="RSje03prY116onIGz1TBSHG7l+yJMZDJf/2vr36jxogTvIlRGvdDlMoQIHkvlhSWXrOgwlrsNPPNx9MR5nlRBw==" saltValue="Yc0uJqrgA9ir8UYL8px0mw==" spinCount="100000" sheet="1" selectLockedCells="1"/>
  <mergeCells count="7">
    <mergeCell ref="A20:B20"/>
    <mergeCell ref="F6:G6"/>
    <mergeCell ref="B7:B8"/>
    <mergeCell ref="A10:E10"/>
    <mergeCell ref="C7:C8"/>
    <mergeCell ref="A1:G1"/>
    <mergeCell ref="C2:E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3AE843-3E78-4501-B7FE-E1E2C6B74831}">
          <x14:formula1>
            <xm:f>Client!$B:$B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A6446-FD40-4EDC-9ECA-971CBA1F58D7}">
  <dimension ref="A1:AB201"/>
  <sheetViews>
    <sheetView workbookViewId="0">
      <selection activeCell="F4" sqref="F4"/>
    </sheetView>
  </sheetViews>
  <sheetFormatPr baseColWidth="10" defaultColWidth="11.44140625" defaultRowHeight="14.4" x14ac:dyDescent="0.3"/>
  <cols>
    <col min="1" max="1" width="11.44140625" style="3"/>
    <col min="2" max="2" width="21.109375" style="3" customWidth="1"/>
    <col min="3" max="3" width="24" style="3" bestFit="1" customWidth="1"/>
    <col min="4" max="4" width="6" style="63" bestFit="1" customWidth="1"/>
    <col min="5" max="5" width="12.109375" style="3" bestFit="1" customWidth="1"/>
    <col min="6" max="6" width="27.88671875" style="3" bestFit="1" customWidth="1"/>
    <col min="7" max="7" width="12.6640625" style="4" bestFit="1" customWidth="1"/>
    <col min="8" max="9" width="12.6640625" style="4" customWidth="1"/>
    <col min="10" max="10" width="11.44140625" style="5"/>
    <col min="11" max="11" width="11.44140625" style="66"/>
    <col min="12" max="12" width="11.44140625" style="5"/>
    <col min="13" max="13" width="12" style="67" bestFit="1" customWidth="1"/>
    <col min="14" max="14" width="12.6640625" style="67" bestFit="1" customWidth="1"/>
    <col min="15" max="18" width="11.44140625" style="3"/>
    <col min="19" max="19" width="11.44140625" style="6"/>
    <col min="20" max="23" width="11.44140625" style="8"/>
    <col min="24" max="27" width="11.44140625" style="9"/>
    <col min="28" max="28" width="11.44140625" style="5"/>
    <col min="29" max="16384" width="11.44140625" style="3"/>
  </cols>
  <sheetData>
    <row r="1" spans="1:28" x14ac:dyDescent="0.3">
      <c r="A1" s="3">
        <v>1</v>
      </c>
      <c r="B1" s="3" t="s">
        <v>32</v>
      </c>
      <c r="C1" s="3" t="s">
        <v>122</v>
      </c>
      <c r="D1" s="63" t="s">
        <v>123</v>
      </c>
      <c r="E1" s="3" t="s">
        <v>124</v>
      </c>
      <c r="F1" s="3" t="s">
        <v>1</v>
      </c>
      <c r="G1" s="4" t="s">
        <v>2</v>
      </c>
      <c r="H1" s="4" t="s">
        <v>127</v>
      </c>
      <c r="I1" s="4" t="s">
        <v>128</v>
      </c>
      <c r="J1" s="5" t="s">
        <v>8</v>
      </c>
      <c r="K1" s="65" t="s">
        <v>12</v>
      </c>
      <c r="L1" s="21" t="s">
        <v>11</v>
      </c>
      <c r="M1" s="65" t="s">
        <v>17</v>
      </c>
      <c r="N1" s="65" t="s">
        <v>18</v>
      </c>
      <c r="O1" s="22" t="s">
        <v>26</v>
      </c>
      <c r="P1" s="22" t="s">
        <v>27</v>
      </c>
      <c r="Q1" s="3" t="s">
        <v>121</v>
      </c>
      <c r="R1" s="3" t="s">
        <v>120</v>
      </c>
      <c r="T1" s="8" t="s">
        <v>7</v>
      </c>
      <c r="U1" s="8" t="s">
        <v>7</v>
      </c>
      <c r="V1" s="8" t="s">
        <v>7</v>
      </c>
      <c r="W1" s="8" t="s">
        <v>7</v>
      </c>
      <c r="X1" s="9" t="s">
        <v>114</v>
      </c>
      <c r="Y1" s="9" t="s">
        <v>115</v>
      </c>
      <c r="Z1" s="9" t="s">
        <v>116</v>
      </c>
      <c r="AA1" s="9" t="s">
        <v>117</v>
      </c>
      <c r="AB1" s="21"/>
    </row>
    <row r="2" spans="1:28" x14ac:dyDescent="0.3">
      <c r="A2" s="3">
        <v>2</v>
      </c>
      <c r="B2" s="3" t="s">
        <v>125</v>
      </c>
      <c r="C2" s="3" t="s">
        <v>137</v>
      </c>
      <c r="D2" s="63">
        <v>82100</v>
      </c>
      <c r="E2" s="3" t="s">
        <v>138</v>
      </c>
      <c r="F2" s="7" t="s">
        <v>126</v>
      </c>
      <c r="G2" s="4">
        <v>615124113</v>
      </c>
      <c r="J2" s="5">
        <v>43570</v>
      </c>
      <c r="K2" s="66">
        <f>J2+2</f>
        <v>43572</v>
      </c>
      <c r="L2" s="5">
        <v>43853</v>
      </c>
      <c r="M2" s="66">
        <f>L2+7</f>
        <v>43860</v>
      </c>
      <c r="N2" s="66">
        <f>L2+30</f>
        <v>43883</v>
      </c>
      <c r="O2" s="3" t="s">
        <v>28</v>
      </c>
      <c r="P2" s="3" t="s">
        <v>28</v>
      </c>
      <c r="Q2" s="3" t="s">
        <v>119</v>
      </c>
      <c r="T2" s="8">
        <v>22002</v>
      </c>
      <c r="X2" s="9">
        <v>2</v>
      </c>
      <c r="Y2" s="9">
        <v>3</v>
      </c>
      <c r="Z2" s="9">
        <v>4</v>
      </c>
      <c r="AA2" s="9">
        <v>7</v>
      </c>
    </row>
    <row r="3" spans="1:28" x14ac:dyDescent="0.3">
      <c r="A3" s="3">
        <v>3</v>
      </c>
      <c r="F3" s="7"/>
      <c r="K3" s="66">
        <f>J3+2</f>
        <v>2</v>
      </c>
      <c r="M3" s="66">
        <f t="shared" ref="M3:M28" si="0">L3+15</f>
        <v>15</v>
      </c>
      <c r="N3" s="66">
        <f t="shared" ref="N3:N28" si="1">AB3+30</f>
        <v>30</v>
      </c>
      <c r="O3" s="3" t="s">
        <v>28</v>
      </c>
      <c r="P3" s="3" t="s">
        <v>28</v>
      </c>
      <c r="Q3" s="3" t="s">
        <v>34</v>
      </c>
    </row>
    <row r="4" spans="1:28" x14ac:dyDescent="0.3">
      <c r="A4" s="3">
        <v>8</v>
      </c>
      <c r="K4" s="66">
        <f t="shared" ref="K4:K67" si="2">J4+2</f>
        <v>2</v>
      </c>
      <c r="M4" s="66">
        <f t="shared" si="0"/>
        <v>15</v>
      </c>
      <c r="N4" s="66">
        <f t="shared" si="1"/>
        <v>30</v>
      </c>
      <c r="O4" s="3" t="s">
        <v>28</v>
      </c>
      <c r="P4" s="3" t="s">
        <v>28</v>
      </c>
    </row>
    <row r="5" spans="1:28" x14ac:dyDescent="0.3">
      <c r="A5" s="3">
        <v>4</v>
      </c>
      <c r="F5" s="7"/>
      <c r="K5" s="66">
        <f t="shared" si="2"/>
        <v>2</v>
      </c>
      <c r="M5" s="66">
        <f t="shared" si="0"/>
        <v>15</v>
      </c>
      <c r="N5" s="66">
        <f t="shared" si="1"/>
        <v>30</v>
      </c>
      <c r="O5" s="3" t="s">
        <v>28</v>
      </c>
      <c r="P5" s="3" t="s">
        <v>28</v>
      </c>
    </row>
    <row r="6" spans="1:28" x14ac:dyDescent="0.3">
      <c r="A6" s="3">
        <v>7</v>
      </c>
      <c r="F6" s="7"/>
      <c r="K6" s="66">
        <f t="shared" si="2"/>
        <v>2</v>
      </c>
      <c r="M6" s="66">
        <f t="shared" si="0"/>
        <v>15</v>
      </c>
      <c r="N6" s="66">
        <f t="shared" si="1"/>
        <v>30</v>
      </c>
      <c r="O6" s="3" t="s">
        <v>28</v>
      </c>
      <c r="P6" s="3" t="s">
        <v>28</v>
      </c>
    </row>
    <row r="7" spans="1:28" x14ac:dyDescent="0.3">
      <c r="A7" s="3">
        <v>5</v>
      </c>
      <c r="F7" s="7"/>
      <c r="K7" s="66">
        <f t="shared" si="2"/>
        <v>2</v>
      </c>
      <c r="M7" s="66">
        <f t="shared" si="0"/>
        <v>15</v>
      </c>
      <c r="N7" s="66">
        <f t="shared" si="1"/>
        <v>30</v>
      </c>
      <c r="O7" s="3" t="s">
        <v>28</v>
      </c>
      <c r="P7" s="3" t="s">
        <v>28</v>
      </c>
    </row>
    <row r="8" spans="1:28" x14ac:dyDescent="0.3">
      <c r="A8" s="3">
        <v>6</v>
      </c>
      <c r="F8" s="7"/>
      <c r="K8" s="66">
        <f t="shared" si="2"/>
        <v>2</v>
      </c>
      <c r="M8" s="66">
        <f t="shared" si="0"/>
        <v>15</v>
      </c>
      <c r="N8" s="66">
        <f t="shared" si="1"/>
        <v>30</v>
      </c>
      <c r="O8" s="3" t="s">
        <v>28</v>
      </c>
      <c r="P8" s="3" t="s">
        <v>28</v>
      </c>
    </row>
    <row r="9" spans="1:28" x14ac:dyDescent="0.3">
      <c r="A9" s="3">
        <v>9</v>
      </c>
      <c r="K9" s="66">
        <f t="shared" si="2"/>
        <v>2</v>
      </c>
      <c r="M9" s="66">
        <f t="shared" si="0"/>
        <v>15</v>
      </c>
      <c r="N9" s="66">
        <f t="shared" si="1"/>
        <v>30</v>
      </c>
      <c r="O9" s="3" t="s">
        <v>28</v>
      </c>
      <c r="P9" s="3" t="s">
        <v>28</v>
      </c>
    </row>
    <row r="10" spans="1:28" x14ac:dyDescent="0.3">
      <c r="A10" s="3">
        <v>10</v>
      </c>
      <c r="K10" s="66">
        <f t="shared" si="2"/>
        <v>2</v>
      </c>
      <c r="M10" s="66">
        <f t="shared" si="0"/>
        <v>15</v>
      </c>
      <c r="N10" s="66">
        <f t="shared" si="1"/>
        <v>30</v>
      </c>
      <c r="O10" s="3" t="s">
        <v>28</v>
      </c>
      <c r="P10" s="3" t="s">
        <v>28</v>
      </c>
    </row>
    <row r="11" spans="1:28" x14ac:dyDescent="0.3">
      <c r="A11" s="3">
        <v>11</v>
      </c>
      <c r="F11" s="7"/>
      <c r="K11" s="66">
        <f t="shared" si="2"/>
        <v>2</v>
      </c>
      <c r="M11" s="66">
        <f t="shared" si="0"/>
        <v>15</v>
      </c>
      <c r="N11" s="66">
        <f t="shared" si="1"/>
        <v>30</v>
      </c>
      <c r="O11" s="3" t="s">
        <v>28</v>
      </c>
      <c r="P11" s="3" t="s">
        <v>28</v>
      </c>
    </row>
    <row r="12" spans="1:28" x14ac:dyDescent="0.3">
      <c r="A12" s="3">
        <v>12</v>
      </c>
      <c r="F12" s="7"/>
      <c r="K12" s="66">
        <f t="shared" si="2"/>
        <v>2</v>
      </c>
      <c r="M12" s="66">
        <f t="shared" si="0"/>
        <v>15</v>
      </c>
      <c r="N12" s="66">
        <f t="shared" si="1"/>
        <v>30</v>
      </c>
      <c r="O12" s="3" t="s">
        <v>28</v>
      </c>
      <c r="P12" s="3" t="s">
        <v>28</v>
      </c>
    </row>
    <row r="13" spans="1:28" x14ac:dyDescent="0.3">
      <c r="A13" s="3">
        <v>13</v>
      </c>
      <c r="F13" s="7"/>
      <c r="K13" s="66">
        <f t="shared" si="2"/>
        <v>2</v>
      </c>
      <c r="M13" s="66">
        <f t="shared" si="0"/>
        <v>15</v>
      </c>
      <c r="N13" s="66">
        <f t="shared" si="1"/>
        <v>30</v>
      </c>
      <c r="O13" s="3" t="s">
        <v>28</v>
      </c>
      <c r="P13" s="3" t="s">
        <v>28</v>
      </c>
    </row>
    <row r="14" spans="1:28" x14ac:dyDescent="0.3">
      <c r="A14" s="3">
        <v>14</v>
      </c>
      <c r="F14" s="7"/>
      <c r="K14" s="66">
        <f t="shared" si="2"/>
        <v>2</v>
      </c>
      <c r="M14" s="66">
        <f t="shared" si="0"/>
        <v>15</v>
      </c>
      <c r="N14" s="66">
        <f t="shared" si="1"/>
        <v>30</v>
      </c>
      <c r="O14" s="3" t="s">
        <v>28</v>
      </c>
      <c r="P14" s="3" t="s">
        <v>28</v>
      </c>
    </row>
    <row r="15" spans="1:28" x14ac:dyDescent="0.3">
      <c r="A15" s="3">
        <v>15</v>
      </c>
      <c r="F15" s="7"/>
      <c r="K15" s="66">
        <f t="shared" si="2"/>
        <v>2</v>
      </c>
      <c r="M15" s="66">
        <f t="shared" si="0"/>
        <v>15</v>
      </c>
      <c r="N15" s="66">
        <f t="shared" si="1"/>
        <v>30</v>
      </c>
      <c r="O15" s="3" t="s">
        <v>28</v>
      </c>
      <c r="P15" s="3" t="s">
        <v>28</v>
      </c>
    </row>
    <row r="16" spans="1:28" x14ac:dyDescent="0.3">
      <c r="A16" s="3">
        <v>16</v>
      </c>
      <c r="F16" s="7"/>
      <c r="K16" s="66">
        <f t="shared" si="2"/>
        <v>2</v>
      </c>
      <c r="M16" s="66">
        <f t="shared" si="0"/>
        <v>15</v>
      </c>
      <c r="N16" s="66">
        <f t="shared" si="1"/>
        <v>30</v>
      </c>
      <c r="O16" s="3" t="s">
        <v>28</v>
      </c>
      <c r="P16" s="3" t="s">
        <v>28</v>
      </c>
    </row>
    <row r="17" spans="1:16" x14ac:dyDescent="0.3">
      <c r="A17" s="3">
        <v>17</v>
      </c>
      <c r="F17" s="7"/>
      <c r="K17" s="66">
        <f t="shared" si="2"/>
        <v>2</v>
      </c>
      <c r="M17" s="66">
        <f t="shared" si="0"/>
        <v>15</v>
      </c>
      <c r="N17" s="66">
        <f t="shared" si="1"/>
        <v>30</v>
      </c>
      <c r="O17" s="3" t="s">
        <v>28</v>
      </c>
      <c r="P17" s="3" t="s">
        <v>28</v>
      </c>
    </row>
    <row r="18" spans="1:16" x14ac:dyDescent="0.3">
      <c r="A18" s="3">
        <v>18</v>
      </c>
      <c r="F18" s="7"/>
      <c r="K18" s="66">
        <f t="shared" si="2"/>
        <v>2</v>
      </c>
      <c r="M18" s="66">
        <f t="shared" si="0"/>
        <v>15</v>
      </c>
      <c r="N18" s="66">
        <f t="shared" si="1"/>
        <v>30</v>
      </c>
      <c r="O18" s="3" t="s">
        <v>28</v>
      </c>
      <c r="P18" s="3" t="s">
        <v>28</v>
      </c>
    </row>
    <row r="19" spans="1:16" x14ac:dyDescent="0.3">
      <c r="A19" s="3">
        <v>19</v>
      </c>
      <c r="K19" s="66">
        <f t="shared" si="2"/>
        <v>2</v>
      </c>
      <c r="M19" s="66">
        <f t="shared" si="0"/>
        <v>15</v>
      </c>
      <c r="N19" s="66">
        <f t="shared" si="1"/>
        <v>30</v>
      </c>
      <c r="O19" s="3" t="s">
        <v>28</v>
      </c>
      <c r="P19" s="3" t="s">
        <v>28</v>
      </c>
    </row>
    <row r="20" spans="1:16" x14ac:dyDescent="0.3">
      <c r="A20" s="3">
        <v>20</v>
      </c>
      <c r="F20" s="7"/>
      <c r="K20" s="66">
        <f t="shared" si="2"/>
        <v>2</v>
      </c>
      <c r="M20" s="66">
        <f t="shared" si="0"/>
        <v>15</v>
      </c>
      <c r="N20" s="66">
        <f t="shared" si="1"/>
        <v>30</v>
      </c>
    </row>
    <row r="21" spans="1:16" x14ac:dyDescent="0.3">
      <c r="A21" s="3">
        <v>21</v>
      </c>
      <c r="F21" s="7"/>
      <c r="K21" s="66">
        <f t="shared" si="2"/>
        <v>2</v>
      </c>
      <c r="M21" s="66">
        <f t="shared" si="0"/>
        <v>15</v>
      </c>
      <c r="N21" s="66">
        <f t="shared" si="1"/>
        <v>30</v>
      </c>
    </row>
    <row r="22" spans="1:16" x14ac:dyDescent="0.3">
      <c r="A22" s="3">
        <v>22</v>
      </c>
      <c r="K22" s="66">
        <f t="shared" si="2"/>
        <v>2</v>
      </c>
      <c r="M22" s="66">
        <f t="shared" si="0"/>
        <v>15</v>
      </c>
      <c r="N22" s="66">
        <f t="shared" si="1"/>
        <v>30</v>
      </c>
    </row>
    <row r="23" spans="1:16" x14ac:dyDescent="0.3">
      <c r="A23" s="3">
        <v>23</v>
      </c>
      <c r="K23" s="66">
        <f t="shared" si="2"/>
        <v>2</v>
      </c>
      <c r="M23" s="66">
        <f t="shared" si="0"/>
        <v>15</v>
      </c>
      <c r="N23" s="66">
        <f t="shared" si="1"/>
        <v>30</v>
      </c>
    </row>
    <row r="24" spans="1:16" x14ac:dyDescent="0.3">
      <c r="A24" s="3">
        <v>24</v>
      </c>
      <c r="K24" s="66">
        <f t="shared" si="2"/>
        <v>2</v>
      </c>
      <c r="M24" s="66">
        <f t="shared" si="0"/>
        <v>15</v>
      </c>
      <c r="N24" s="66">
        <f t="shared" si="1"/>
        <v>30</v>
      </c>
    </row>
    <row r="25" spans="1:16" x14ac:dyDescent="0.3">
      <c r="A25" s="3">
        <v>25</v>
      </c>
      <c r="K25" s="66">
        <f t="shared" si="2"/>
        <v>2</v>
      </c>
      <c r="M25" s="66">
        <f t="shared" si="0"/>
        <v>15</v>
      </c>
      <c r="N25" s="66">
        <f t="shared" si="1"/>
        <v>30</v>
      </c>
    </row>
    <row r="26" spans="1:16" x14ac:dyDescent="0.3">
      <c r="A26" s="3">
        <v>26</v>
      </c>
      <c r="K26" s="66">
        <f t="shared" si="2"/>
        <v>2</v>
      </c>
      <c r="M26" s="66">
        <f t="shared" si="0"/>
        <v>15</v>
      </c>
      <c r="N26" s="66">
        <f t="shared" si="1"/>
        <v>30</v>
      </c>
    </row>
    <row r="27" spans="1:16" x14ac:dyDescent="0.3">
      <c r="A27" s="3">
        <v>27</v>
      </c>
      <c r="K27" s="66">
        <f t="shared" si="2"/>
        <v>2</v>
      </c>
      <c r="M27" s="66">
        <f t="shared" si="0"/>
        <v>15</v>
      </c>
      <c r="N27" s="66">
        <f t="shared" si="1"/>
        <v>30</v>
      </c>
    </row>
    <row r="28" spans="1:16" x14ac:dyDescent="0.3">
      <c r="A28" s="3">
        <v>28</v>
      </c>
      <c r="K28" s="66">
        <f t="shared" si="2"/>
        <v>2</v>
      </c>
      <c r="M28" s="66">
        <f t="shared" si="0"/>
        <v>15</v>
      </c>
      <c r="N28" s="66">
        <f t="shared" si="1"/>
        <v>30</v>
      </c>
    </row>
    <row r="29" spans="1:16" x14ac:dyDescent="0.3">
      <c r="A29" s="3">
        <v>29</v>
      </c>
      <c r="K29" s="66">
        <f t="shared" si="2"/>
        <v>2</v>
      </c>
      <c r="M29" s="66"/>
      <c r="N29" s="66"/>
    </row>
    <row r="30" spans="1:16" x14ac:dyDescent="0.3">
      <c r="A30" s="3">
        <v>30</v>
      </c>
      <c r="K30" s="66">
        <f t="shared" si="2"/>
        <v>2</v>
      </c>
      <c r="M30" s="66"/>
      <c r="N30" s="66"/>
    </row>
    <row r="31" spans="1:16" x14ac:dyDescent="0.3">
      <c r="A31" s="3">
        <v>31</v>
      </c>
      <c r="K31" s="66">
        <f t="shared" si="2"/>
        <v>2</v>
      </c>
      <c r="M31" s="66"/>
      <c r="N31" s="66"/>
    </row>
    <row r="32" spans="1:16" x14ac:dyDescent="0.3">
      <c r="A32" s="3">
        <v>32</v>
      </c>
      <c r="K32" s="66">
        <f t="shared" si="2"/>
        <v>2</v>
      </c>
      <c r="M32" s="66"/>
      <c r="N32" s="66"/>
    </row>
    <row r="33" spans="1:14" x14ac:dyDescent="0.3">
      <c r="A33" s="3">
        <v>33</v>
      </c>
      <c r="K33" s="66">
        <f t="shared" si="2"/>
        <v>2</v>
      </c>
      <c r="M33" s="66"/>
      <c r="N33" s="66"/>
    </row>
    <row r="34" spans="1:14" x14ac:dyDescent="0.3">
      <c r="A34" s="3">
        <v>34</v>
      </c>
      <c r="K34" s="66">
        <f t="shared" si="2"/>
        <v>2</v>
      </c>
      <c r="M34" s="66"/>
      <c r="N34" s="66"/>
    </row>
    <row r="35" spans="1:14" x14ac:dyDescent="0.3">
      <c r="A35" s="3">
        <v>35</v>
      </c>
      <c r="K35" s="66">
        <f t="shared" si="2"/>
        <v>2</v>
      </c>
      <c r="M35" s="66"/>
      <c r="N35" s="66"/>
    </row>
    <row r="36" spans="1:14" x14ac:dyDescent="0.3">
      <c r="A36" s="3">
        <v>36</v>
      </c>
      <c r="K36" s="66">
        <f t="shared" si="2"/>
        <v>2</v>
      </c>
      <c r="M36" s="66"/>
      <c r="N36" s="66"/>
    </row>
    <row r="37" spans="1:14" x14ac:dyDescent="0.3">
      <c r="A37" s="3">
        <v>37</v>
      </c>
      <c r="K37" s="66">
        <f t="shared" si="2"/>
        <v>2</v>
      </c>
      <c r="M37" s="66"/>
      <c r="N37" s="66"/>
    </row>
    <row r="38" spans="1:14" x14ac:dyDescent="0.3">
      <c r="A38" s="3">
        <v>38</v>
      </c>
      <c r="K38" s="66">
        <f t="shared" si="2"/>
        <v>2</v>
      </c>
      <c r="M38" s="66"/>
      <c r="N38" s="66"/>
    </row>
    <row r="39" spans="1:14" x14ac:dyDescent="0.3">
      <c r="A39" s="3">
        <v>39</v>
      </c>
      <c r="K39" s="66">
        <f t="shared" si="2"/>
        <v>2</v>
      </c>
      <c r="M39" s="66"/>
      <c r="N39" s="66"/>
    </row>
    <row r="40" spans="1:14" x14ac:dyDescent="0.3">
      <c r="A40" s="3">
        <v>40</v>
      </c>
      <c r="K40" s="66">
        <f t="shared" si="2"/>
        <v>2</v>
      </c>
      <c r="M40" s="66"/>
      <c r="N40" s="66"/>
    </row>
    <row r="41" spans="1:14" x14ac:dyDescent="0.3">
      <c r="A41" s="3">
        <v>41</v>
      </c>
      <c r="K41" s="66">
        <f t="shared" si="2"/>
        <v>2</v>
      </c>
      <c r="M41" s="66"/>
      <c r="N41" s="66"/>
    </row>
    <row r="42" spans="1:14" x14ac:dyDescent="0.3">
      <c r="A42" s="3">
        <v>42</v>
      </c>
      <c r="K42" s="66">
        <f t="shared" si="2"/>
        <v>2</v>
      </c>
      <c r="M42" s="66"/>
      <c r="N42" s="66"/>
    </row>
    <row r="43" spans="1:14" x14ac:dyDescent="0.3">
      <c r="A43" s="3">
        <v>43</v>
      </c>
      <c r="K43" s="66">
        <f t="shared" si="2"/>
        <v>2</v>
      </c>
      <c r="M43" s="66"/>
      <c r="N43" s="66"/>
    </row>
    <row r="44" spans="1:14" x14ac:dyDescent="0.3">
      <c r="A44" s="3">
        <v>44</v>
      </c>
      <c r="K44" s="66">
        <f t="shared" si="2"/>
        <v>2</v>
      </c>
      <c r="M44" s="66"/>
      <c r="N44" s="66"/>
    </row>
    <row r="45" spans="1:14" x14ac:dyDescent="0.3">
      <c r="A45" s="3">
        <v>45</v>
      </c>
      <c r="K45" s="66">
        <f t="shared" si="2"/>
        <v>2</v>
      </c>
      <c r="M45" s="66"/>
      <c r="N45" s="66"/>
    </row>
    <row r="46" spans="1:14" x14ac:dyDescent="0.3">
      <c r="A46" s="3">
        <v>46</v>
      </c>
      <c r="K46" s="66">
        <f t="shared" si="2"/>
        <v>2</v>
      </c>
      <c r="M46" s="66"/>
      <c r="N46" s="66"/>
    </row>
    <row r="47" spans="1:14" x14ac:dyDescent="0.3">
      <c r="A47" s="3">
        <v>47</v>
      </c>
      <c r="K47" s="66">
        <f t="shared" si="2"/>
        <v>2</v>
      </c>
      <c r="M47" s="66"/>
      <c r="N47" s="66"/>
    </row>
    <row r="48" spans="1:14" x14ac:dyDescent="0.3">
      <c r="A48" s="3">
        <v>48</v>
      </c>
      <c r="K48" s="66">
        <f t="shared" si="2"/>
        <v>2</v>
      </c>
      <c r="M48" s="66"/>
      <c r="N48" s="66"/>
    </row>
    <row r="49" spans="1:14" x14ac:dyDescent="0.3">
      <c r="A49" s="3">
        <v>49</v>
      </c>
      <c r="K49" s="66">
        <f t="shared" si="2"/>
        <v>2</v>
      </c>
      <c r="M49" s="66"/>
      <c r="N49" s="66"/>
    </row>
    <row r="50" spans="1:14" x14ac:dyDescent="0.3">
      <c r="A50" s="3">
        <v>50</v>
      </c>
      <c r="K50" s="66">
        <f t="shared" si="2"/>
        <v>2</v>
      </c>
      <c r="M50" s="66"/>
      <c r="N50" s="66"/>
    </row>
    <row r="51" spans="1:14" x14ac:dyDescent="0.3">
      <c r="A51" s="3">
        <v>51</v>
      </c>
      <c r="K51" s="66">
        <f t="shared" si="2"/>
        <v>2</v>
      </c>
      <c r="M51" s="66"/>
      <c r="N51" s="66"/>
    </row>
    <row r="52" spans="1:14" x14ac:dyDescent="0.3">
      <c r="A52" s="3">
        <v>52</v>
      </c>
      <c r="K52" s="66">
        <f t="shared" si="2"/>
        <v>2</v>
      </c>
      <c r="M52" s="66"/>
      <c r="N52" s="66"/>
    </row>
    <row r="53" spans="1:14" x14ac:dyDescent="0.3">
      <c r="A53" s="3">
        <v>53</v>
      </c>
      <c r="K53" s="66">
        <f t="shared" si="2"/>
        <v>2</v>
      </c>
      <c r="M53" s="66"/>
      <c r="N53" s="66"/>
    </row>
    <row r="54" spans="1:14" x14ac:dyDescent="0.3">
      <c r="A54" s="3">
        <v>54</v>
      </c>
      <c r="K54" s="66">
        <f t="shared" si="2"/>
        <v>2</v>
      </c>
      <c r="M54" s="66"/>
      <c r="N54" s="66"/>
    </row>
    <row r="55" spans="1:14" x14ac:dyDescent="0.3">
      <c r="A55" s="3">
        <v>55</v>
      </c>
      <c r="K55" s="66">
        <f t="shared" si="2"/>
        <v>2</v>
      </c>
      <c r="M55" s="66"/>
      <c r="N55" s="66"/>
    </row>
    <row r="56" spans="1:14" x14ac:dyDescent="0.3">
      <c r="A56" s="3">
        <v>56</v>
      </c>
      <c r="K56" s="66">
        <f t="shared" si="2"/>
        <v>2</v>
      </c>
      <c r="M56" s="66"/>
      <c r="N56" s="66"/>
    </row>
    <row r="57" spans="1:14" x14ac:dyDescent="0.3">
      <c r="A57" s="3">
        <v>57</v>
      </c>
      <c r="K57" s="66">
        <f t="shared" si="2"/>
        <v>2</v>
      </c>
      <c r="M57" s="66"/>
      <c r="N57" s="66"/>
    </row>
    <row r="58" spans="1:14" x14ac:dyDescent="0.3">
      <c r="A58" s="3">
        <v>58</v>
      </c>
      <c r="K58" s="66">
        <f t="shared" si="2"/>
        <v>2</v>
      </c>
      <c r="M58" s="66"/>
      <c r="N58" s="66"/>
    </row>
    <row r="59" spans="1:14" x14ac:dyDescent="0.3">
      <c r="A59" s="3">
        <v>59</v>
      </c>
      <c r="K59" s="66">
        <f t="shared" si="2"/>
        <v>2</v>
      </c>
      <c r="M59" s="66"/>
      <c r="N59" s="66"/>
    </row>
    <row r="60" spans="1:14" x14ac:dyDescent="0.3">
      <c r="A60" s="3">
        <v>60</v>
      </c>
      <c r="K60" s="66">
        <f t="shared" si="2"/>
        <v>2</v>
      </c>
      <c r="M60" s="66"/>
      <c r="N60" s="66"/>
    </row>
    <row r="61" spans="1:14" x14ac:dyDescent="0.3">
      <c r="A61" s="3">
        <v>61</v>
      </c>
      <c r="K61" s="66">
        <f t="shared" si="2"/>
        <v>2</v>
      </c>
      <c r="M61" s="66"/>
      <c r="N61" s="66"/>
    </row>
    <row r="62" spans="1:14" x14ac:dyDescent="0.3">
      <c r="A62" s="3">
        <v>62</v>
      </c>
      <c r="K62" s="66">
        <f t="shared" si="2"/>
        <v>2</v>
      </c>
      <c r="M62" s="66"/>
      <c r="N62" s="66"/>
    </row>
    <row r="63" spans="1:14" x14ac:dyDescent="0.3">
      <c r="A63" s="3">
        <v>63</v>
      </c>
      <c r="K63" s="66">
        <f t="shared" si="2"/>
        <v>2</v>
      </c>
      <c r="M63" s="66"/>
      <c r="N63" s="66"/>
    </row>
    <row r="64" spans="1:14" x14ac:dyDescent="0.3">
      <c r="A64" s="3">
        <v>64</v>
      </c>
      <c r="K64" s="66">
        <f t="shared" si="2"/>
        <v>2</v>
      </c>
      <c r="M64" s="66"/>
      <c r="N64" s="66"/>
    </row>
    <row r="65" spans="1:14" x14ac:dyDescent="0.3">
      <c r="A65" s="3">
        <v>65</v>
      </c>
      <c r="K65" s="66">
        <f t="shared" si="2"/>
        <v>2</v>
      </c>
      <c r="M65" s="66"/>
      <c r="N65" s="66"/>
    </row>
    <row r="66" spans="1:14" x14ac:dyDescent="0.3">
      <c r="A66" s="3">
        <v>66</v>
      </c>
      <c r="K66" s="66">
        <f t="shared" si="2"/>
        <v>2</v>
      </c>
      <c r="M66" s="66"/>
      <c r="N66" s="66"/>
    </row>
    <row r="67" spans="1:14" x14ac:dyDescent="0.3">
      <c r="A67" s="3">
        <v>67</v>
      </c>
      <c r="K67" s="66">
        <f t="shared" si="2"/>
        <v>2</v>
      </c>
      <c r="M67" s="66"/>
      <c r="N67" s="66"/>
    </row>
    <row r="68" spans="1:14" x14ac:dyDescent="0.3">
      <c r="A68" s="3">
        <v>68</v>
      </c>
      <c r="K68" s="66">
        <f t="shared" ref="K68:K131" si="3">J68+2</f>
        <v>2</v>
      </c>
      <c r="M68" s="66"/>
      <c r="N68" s="66"/>
    </row>
    <row r="69" spans="1:14" x14ac:dyDescent="0.3">
      <c r="A69" s="3">
        <v>69</v>
      </c>
      <c r="K69" s="66">
        <f t="shared" si="3"/>
        <v>2</v>
      </c>
      <c r="M69" s="66"/>
      <c r="N69" s="66"/>
    </row>
    <row r="70" spans="1:14" x14ac:dyDescent="0.3">
      <c r="A70" s="3">
        <v>70</v>
      </c>
      <c r="K70" s="66">
        <f t="shared" si="3"/>
        <v>2</v>
      </c>
      <c r="M70" s="66"/>
      <c r="N70" s="66"/>
    </row>
    <row r="71" spans="1:14" x14ac:dyDescent="0.3">
      <c r="A71" s="3">
        <v>71</v>
      </c>
      <c r="K71" s="66">
        <f t="shared" si="3"/>
        <v>2</v>
      </c>
      <c r="M71" s="66"/>
      <c r="N71" s="66"/>
    </row>
    <row r="72" spans="1:14" x14ac:dyDescent="0.3">
      <c r="A72" s="3">
        <v>72</v>
      </c>
      <c r="K72" s="66">
        <f t="shared" si="3"/>
        <v>2</v>
      </c>
      <c r="M72" s="66"/>
      <c r="N72" s="66"/>
    </row>
    <row r="73" spans="1:14" x14ac:dyDescent="0.3">
      <c r="A73" s="3">
        <v>73</v>
      </c>
      <c r="K73" s="66">
        <f t="shared" si="3"/>
        <v>2</v>
      </c>
      <c r="M73" s="66"/>
      <c r="N73" s="66"/>
    </row>
    <row r="74" spans="1:14" x14ac:dyDescent="0.3">
      <c r="A74" s="3">
        <v>74</v>
      </c>
      <c r="K74" s="66">
        <f t="shared" si="3"/>
        <v>2</v>
      </c>
      <c r="M74" s="66"/>
      <c r="N74" s="66"/>
    </row>
    <row r="75" spans="1:14" x14ac:dyDescent="0.3">
      <c r="A75" s="3">
        <v>75</v>
      </c>
      <c r="K75" s="66">
        <f t="shared" si="3"/>
        <v>2</v>
      </c>
      <c r="M75" s="66"/>
      <c r="N75" s="66"/>
    </row>
    <row r="76" spans="1:14" x14ac:dyDescent="0.3">
      <c r="A76" s="3">
        <v>76</v>
      </c>
      <c r="K76" s="66">
        <f t="shared" si="3"/>
        <v>2</v>
      </c>
      <c r="M76" s="66"/>
      <c r="N76" s="66"/>
    </row>
    <row r="77" spans="1:14" x14ac:dyDescent="0.3">
      <c r="A77" s="3">
        <v>77</v>
      </c>
      <c r="K77" s="66">
        <f t="shared" si="3"/>
        <v>2</v>
      </c>
      <c r="M77" s="66"/>
      <c r="N77" s="66"/>
    </row>
    <row r="78" spans="1:14" x14ac:dyDescent="0.3">
      <c r="A78" s="3">
        <v>78</v>
      </c>
      <c r="K78" s="66">
        <f t="shared" si="3"/>
        <v>2</v>
      </c>
      <c r="M78" s="66"/>
      <c r="N78" s="66"/>
    </row>
    <row r="79" spans="1:14" x14ac:dyDescent="0.3">
      <c r="A79" s="3">
        <v>79</v>
      </c>
      <c r="K79" s="66">
        <f t="shared" si="3"/>
        <v>2</v>
      </c>
      <c r="M79" s="66"/>
      <c r="N79" s="66"/>
    </row>
    <row r="80" spans="1:14" x14ac:dyDescent="0.3">
      <c r="A80" s="3">
        <v>80</v>
      </c>
      <c r="K80" s="66">
        <f t="shared" si="3"/>
        <v>2</v>
      </c>
      <c r="M80" s="66"/>
      <c r="N80" s="66"/>
    </row>
    <row r="81" spans="1:14" x14ac:dyDescent="0.3">
      <c r="A81" s="3">
        <v>81</v>
      </c>
      <c r="K81" s="66">
        <f t="shared" si="3"/>
        <v>2</v>
      </c>
      <c r="M81" s="66"/>
      <c r="N81" s="66"/>
    </row>
    <row r="82" spans="1:14" x14ac:dyDescent="0.3">
      <c r="A82" s="3">
        <v>82</v>
      </c>
      <c r="K82" s="66">
        <f t="shared" si="3"/>
        <v>2</v>
      </c>
      <c r="M82" s="66"/>
      <c r="N82" s="66"/>
    </row>
    <row r="83" spans="1:14" x14ac:dyDescent="0.3">
      <c r="A83" s="3">
        <v>83</v>
      </c>
      <c r="K83" s="66">
        <f t="shared" si="3"/>
        <v>2</v>
      </c>
      <c r="M83" s="66"/>
      <c r="N83" s="66"/>
    </row>
    <row r="84" spans="1:14" x14ac:dyDescent="0.3">
      <c r="A84" s="3">
        <v>84</v>
      </c>
      <c r="K84" s="66">
        <f t="shared" si="3"/>
        <v>2</v>
      </c>
      <c r="M84" s="66"/>
      <c r="N84" s="66"/>
    </row>
    <row r="85" spans="1:14" x14ac:dyDescent="0.3">
      <c r="A85" s="3">
        <v>85</v>
      </c>
      <c r="K85" s="66">
        <f t="shared" si="3"/>
        <v>2</v>
      </c>
      <c r="M85" s="66"/>
      <c r="N85" s="66"/>
    </row>
    <row r="86" spans="1:14" x14ac:dyDescent="0.3">
      <c r="A86" s="3">
        <v>86</v>
      </c>
      <c r="K86" s="66">
        <f t="shared" si="3"/>
        <v>2</v>
      </c>
      <c r="M86" s="66"/>
      <c r="N86" s="66"/>
    </row>
    <row r="87" spans="1:14" x14ac:dyDescent="0.3">
      <c r="A87" s="3">
        <v>87</v>
      </c>
      <c r="K87" s="66">
        <f t="shared" si="3"/>
        <v>2</v>
      </c>
      <c r="M87" s="66"/>
      <c r="N87" s="66"/>
    </row>
    <row r="88" spans="1:14" x14ac:dyDescent="0.3">
      <c r="A88" s="3">
        <v>88</v>
      </c>
      <c r="K88" s="66">
        <f t="shared" si="3"/>
        <v>2</v>
      </c>
      <c r="M88" s="66"/>
      <c r="N88" s="66"/>
    </row>
    <row r="89" spans="1:14" x14ac:dyDescent="0.3">
      <c r="A89" s="3">
        <v>89</v>
      </c>
      <c r="K89" s="66">
        <f t="shared" si="3"/>
        <v>2</v>
      </c>
      <c r="M89" s="66"/>
      <c r="N89" s="66"/>
    </row>
    <row r="90" spans="1:14" x14ac:dyDescent="0.3">
      <c r="A90" s="3">
        <v>90</v>
      </c>
      <c r="K90" s="66">
        <f t="shared" si="3"/>
        <v>2</v>
      </c>
      <c r="M90" s="66"/>
      <c r="N90" s="66"/>
    </row>
    <row r="91" spans="1:14" x14ac:dyDescent="0.3">
      <c r="A91" s="3">
        <v>91</v>
      </c>
      <c r="K91" s="66">
        <f t="shared" si="3"/>
        <v>2</v>
      </c>
      <c r="M91" s="66"/>
      <c r="N91" s="66"/>
    </row>
    <row r="92" spans="1:14" x14ac:dyDescent="0.3">
      <c r="A92" s="3">
        <v>92</v>
      </c>
      <c r="K92" s="66">
        <f t="shared" si="3"/>
        <v>2</v>
      </c>
      <c r="M92" s="66"/>
      <c r="N92" s="66"/>
    </row>
    <row r="93" spans="1:14" x14ac:dyDescent="0.3">
      <c r="A93" s="3">
        <v>93</v>
      </c>
      <c r="K93" s="66">
        <f t="shared" si="3"/>
        <v>2</v>
      </c>
      <c r="M93" s="66"/>
      <c r="N93" s="66"/>
    </row>
    <row r="94" spans="1:14" x14ac:dyDescent="0.3">
      <c r="A94" s="3">
        <v>94</v>
      </c>
      <c r="K94" s="66">
        <f t="shared" si="3"/>
        <v>2</v>
      </c>
      <c r="M94" s="66"/>
      <c r="N94" s="66"/>
    </row>
    <row r="95" spans="1:14" x14ac:dyDescent="0.3">
      <c r="A95" s="3">
        <v>95</v>
      </c>
      <c r="K95" s="66">
        <f t="shared" si="3"/>
        <v>2</v>
      </c>
      <c r="M95" s="66"/>
      <c r="N95" s="66"/>
    </row>
    <row r="96" spans="1:14" x14ac:dyDescent="0.3">
      <c r="A96" s="3">
        <v>96</v>
      </c>
      <c r="K96" s="66">
        <f t="shared" si="3"/>
        <v>2</v>
      </c>
      <c r="M96" s="66"/>
      <c r="N96" s="66"/>
    </row>
    <row r="97" spans="1:14" x14ac:dyDescent="0.3">
      <c r="A97" s="3">
        <v>97</v>
      </c>
      <c r="K97" s="66">
        <f t="shared" si="3"/>
        <v>2</v>
      </c>
      <c r="M97" s="66"/>
      <c r="N97" s="66"/>
    </row>
    <row r="98" spans="1:14" x14ac:dyDescent="0.3">
      <c r="A98" s="3">
        <v>98</v>
      </c>
      <c r="K98" s="66">
        <f t="shared" si="3"/>
        <v>2</v>
      </c>
      <c r="M98" s="66"/>
      <c r="N98" s="66"/>
    </row>
    <row r="99" spans="1:14" x14ac:dyDescent="0.3">
      <c r="A99" s="3">
        <v>99</v>
      </c>
      <c r="K99" s="66">
        <f t="shared" si="3"/>
        <v>2</v>
      </c>
      <c r="M99" s="66"/>
      <c r="N99" s="66"/>
    </row>
    <row r="100" spans="1:14" x14ac:dyDescent="0.3">
      <c r="A100" s="3">
        <v>100</v>
      </c>
      <c r="K100" s="66">
        <f t="shared" si="3"/>
        <v>2</v>
      </c>
      <c r="M100" s="66"/>
      <c r="N100" s="66"/>
    </row>
    <row r="101" spans="1:14" x14ac:dyDescent="0.3">
      <c r="A101" s="3">
        <v>101</v>
      </c>
      <c r="K101" s="66">
        <f t="shared" si="3"/>
        <v>2</v>
      </c>
      <c r="M101" s="66"/>
      <c r="N101" s="66"/>
    </row>
    <row r="102" spans="1:14" x14ac:dyDescent="0.3">
      <c r="A102" s="3">
        <v>102</v>
      </c>
      <c r="K102" s="66">
        <f t="shared" si="3"/>
        <v>2</v>
      </c>
      <c r="M102" s="66"/>
      <c r="N102" s="66"/>
    </row>
    <row r="103" spans="1:14" x14ac:dyDescent="0.3">
      <c r="A103" s="3">
        <v>103</v>
      </c>
      <c r="K103" s="66">
        <f t="shared" si="3"/>
        <v>2</v>
      </c>
      <c r="M103" s="66"/>
      <c r="N103" s="66"/>
    </row>
    <row r="104" spans="1:14" x14ac:dyDescent="0.3">
      <c r="A104" s="3">
        <v>104</v>
      </c>
      <c r="K104" s="66">
        <f t="shared" si="3"/>
        <v>2</v>
      </c>
      <c r="M104" s="66"/>
      <c r="N104" s="66"/>
    </row>
    <row r="105" spans="1:14" x14ac:dyDescent="0.3">
      <c r="A105" s="3">
        <v>105</v>
      </c>
      <c r="K105" s="66">
        <f t="shared" si="3"/>
        <v>2</v>
      </c>
      <c r="M105" s="66"/>
      <c r="N105" s="66"/>
    </row>
    <row r="106" spans="1:14" x14ac:dyDescent="0.3">
      <c r="A106" s="3">
        <v>106</v>
      </c>
      <c r="K106" s="66">
        <f t="shared" si="3"/>
        <v>2</v>
      </c>
      <c r="M106" s="66"/>
      <c r="N106" s="66"/>
    </row>
    <row r="107" spans="1:14" x14ac:dyDescent="0.3">
      <c r="A107" s="3">
        <v>107</v>
      </c>
      <c r="K107" s="66">
        <f t="shared" si="3"/>
        <v>2</v>
      </c>
      <c r="M107" s="66"/>
      <c r="N107" s="66"/>
    </row>
    <row r="108" spans="1:14" x14ac:dyDescent="0.3">
      <c r="A108" s="3">
        <v>108</v>
      </c>
      <c r="K108" s="66">
        <f t="shared" si="3"/>
        <v>2</v>
      </c>
      <c r="M108" s="66"/>
      <c r="N108" s="66"/>
    </row>
    <row r="109" spans="1:14" x14ac:dyDescent="0.3">
      <c r="A109" s="3">
        <v>109</v>
      </c>
      <c r="K109" s="66">
        <f t="shared" si="3"/>
        <v>2</v>
      </c>
      <c r="M109" s="66"/>
      <c r="N109" s="66"/>
    </row>
    <row r="110" spans="1:14" x14ac:dyDescent="0.3">
      <c r="A110" s="3">
        <v>110</v>
      </c>
      <c r="K110" s="66">
        <f t="shared" si="3"/>
        <v>2</v>
      </c>
      <c r="M110" s="66"/>
      <c r="N110" s="66"/>
    </row>
    <row r="111" spans="1:14" x14ac:dyDescent="0.3">
      <c r="A111" s="3">
        <v>111</v>
      </c>
      <c r="K111" s="66">
        <f t="shared" si="3"/>
        <v>2</v>
      </c>
      <c r="M111" s="66"/>
      <c r="N111" s="66"/>
    </row>
    <row r="112" spans="1:14" x14ac:dyDescent="0.3">
      <c r="A112" s="3">
        <v>112</v>
      </c>
      <c r="K112" s="66">
        <f t="shared" si="3"/>
        <v>2</v>
      </c>
      <c r="M112" s="66"/>
      <c r="N112" s="66"/>
    </row>
    <row r="113" spans="1:14" x14ac:dyDescent="0.3">
      <c r="A113" s="3">
        <v>113</v>
      </c>
      <c r="K113" s="66">
        <f t="shared" si="3"/>
        <v>2</v>
      </c>
      <c r="M113" s="66"/>
      <c r="N113" s="66"/>
    </row>
    <row r="114" spans="1:14" x14ac:dyDescent="0.3">
      <c r="A114" s="3">
        <v>114</v>
      </c>
      <c r="K114" s="66">
        <f t="shared" si="3"/>
        <v>2</v>
      </c>
      <c r="M114" s="66"/>
      <c r="N114" s="66"/>
    </row>
    <row r="115" spans="1:14" x14ac:dyDescent="0.3">
      <c r="A115" s="3">
        <v>115</v>
      </c>
      <c r="K115" s="66">
        <f t="shared" si="3"/>
        <v>2</v>
      </c>
      <c r="M115" s="66"/>
      <c r="N115" s="66"/>
    </row>
    <row r="116" spans="1:14" x14ac:dyDescent="0.3">
      <c r="A116" s="3">
        <v>116</v>
      </c>
      <c r="K116" s="66">
        <f t="shared" si="3"/>
        <v>2</v>
      </c>
      <c r="M116" s="66"/>
      <c r="N116" s="66"/>
    </row>
    <row r="117" spans="1:14" x14ac:dyDescent="0.3">
      <c r="A117" s="3">
        <v>117</v>
      </c>
      <c r="K117" s="66">
        <f t="shared" si="3"/>
        <v>2</v>
      </c>
      <c r="M117" s="66"/>
      <c r="N117" s="66"/>
    </row>
    <row r="118" spans="1:14" x14ac:dyDescent="0.3">
      <c r="A118" s="3">
        <v>118</v>
      </c>
      <c r="K118" s="66">
        <f t="shared" si="3"/>
        <v>2</v>
      </c>
      <c r="M118" s="66"/>
      <c r="N118" s="66"/>
    </row>
    <row r="119" spans="1:14" x14ac:dyDescent="0.3">
      <c r="A119" s="3">
        <v>119</v>
      </c>
      <c r="K119" s="66">
        <f t="shared" si="3"/>
        <v>2</v>
      </c>
      <c r="M119" s="66"/>
      <c r="N119" s="66"/>
    </row>
    <row r="120" spans="1:14" x14ac:dyDescent="0.3">
      <c r="A120" s="3">
        <v>120</v>
      </c>
      <c r="K120" s="66">
        <f t="shared" si="3"/>
        <v>2</v>
      </c>
      <c r="M120" s="66"/>
      <c r="N120" s="66"/>
    </row>
    <row r="121" spans="1:14" x14ac:dyDescent="0.3">
      <c r="A121" s="3">
        <v>121</v>
      </c>
      <c r="K121" s="66">
        <f t="shared" si="3"/>
        <v>2</v>
      </c>
      <c r="M121" s="66"/>
      <c r="N121" s="66"/>
    </row>
    <row r="122" spans="1:14" x14ac:dyDescent="0.3">
      <c r="A122" s="3">
        <v>122</v>
      </c>
      <c r="K122" s="66">
        <f t="shared" si="3"/>
        <v>2</v>
      </c>
      <c r="M122" s="66"/>
      <c r="N122" s="66"/>
    </row>
    <row r="123" spans="1:14" x14ac:dyDescent="0.3">
      <c r="A123" s="3">
        <v>123</v>
      </c>
      <c r="K123" s="66">
        <f t="shared" si="3"/>
        <v>2</v>
      </c>
      <c r="M123" s="66"/>
      <c r="N123" s="66"/>
    </row>
    <row r="124" spans="1:14" x14ac:dyDescent="0.3">
      <c r="A124" s="3">
        <v>124</v>
      </c>
      <c r="K124" s="66">
        <f t="shared" si="3"/>
        <v>2</v>
      </c>
      <c r="M124" s="66"/>
      <c r="N124" s="66"/>
    </row>
    <row r="125" spans="1:14" x14ac:dyDescent="0.3">
      <c r="A125" s="3">
        <v>125</v>
      </c>
      <c r="K125" s="66">
        <f t="shared" si="3"/>
        <v>2</v>
      </c>
      <c r="M125" s="66"/>
      <c r="N125" s="66"/>
    </row>
    <row r="126" spans="1:14" x14ac:dyDescent="0.3">
      <c r="A126" s="3">
        <v>126</v>
      </c>
      <c r="K126" s="66">
        <f t="shared" si="3"/>
        <v>2</v>
      </c>
      <c r="M126" s="66"/>
      <c r="N126" s="66"/>
    </row>
    <row r="127" spans="1:14" x14ac:dyDescent="0.3">
      <c r="A127" s="3">
        <v>127</v>
      </c>
      <c r="K127" s="66">
        <f t="shared" si="3"/>
        <v>2</v>
      </c>
      <c r="M127" s="66"/>
      <c r="N127" s="66"/>
    </row>
    <row r="128" spans="1:14" x14ac:dyDescent="0.3">
      <c r="A128" s="3">
        <v>128</v>
      </c>
      <c r="K128" s="66">
        <f t="shared" si="3"/>
        <v>2</v>
      </c>
      <c r="M128" s="66"/>
      <c r="N128" s="66"/>
    </row>
    <row r="129" spans="1:14" x14ac:dyDescent="0.3">
      <c r="A129" s="3">
        <v>129</v>
      </c>
      <c r="K129" s="66">
        <f t="shared" si="3"/>
        <v>2</v>
      </c>
      <c r="M129" s="66"/>
      <c r="N129" s="66"/>
    </row>
    <row r="130" spans="1:14" x14ac:dyDescent="0.3">
      <c r="A130" s="3">
        <v>130</v>
      </c>
      <c r="K130" s="66">
        <f t="shared" si="3"/>
        <v>2</v>
      </c>
      <c r="M130" s="66"/>
      <c r="N130" s="66"/>
    </row>
    <row r="131" spans="1:14" x14ac:dyDescent="0.3">
      <c r="A131" s="3">
        <v>131</v>
      </c>
      <c r="K131" s="66">
        <f t="shared" si="3"/>
        <v>2</v>
      </c>
      <c r="M131" s="66"/>
      <c r="N131" s="66"/>
    </row>
    <row r="132" spans="1:14" x14ac:dyDescent="0.3">
      <c r="A132" s="3">
        <v>132</v>
      </c>
      <c r="K132" s="66">
        <f t="shared" ref="K132:K195" si="4">J132+2</f>
        <v>2</v>
      </c>
      <c r="M132" s="66"/>
      <c r="N132" s="66"/>
    </row>
    <row r="133" spans="1:14" x14ac:dyDescent="0.3">
      <c r="A133" s="3">
        <v>133</v>
      </c>
      <c r="K133" s="66">
        <f t="shared" si="4"/>
        <v>2</v>
      </c>
      <c r="M133" s="66"/>
      <c r="N133" s="66"/>
    </row>
    <row r="134" spans="1:14" x14ac:dyDescent="0.3">
      <c r="A134" s="3">
        <v>134</v>
      </c>
      <c r="K134" s="66">
        <f t="shared" si="4"/>
        <v>2</v>
      </c>
      <c r="M134" s="66"/>
      <c r="N134" s="66"/>
    </row>
    <row r="135" spans="1:14" x14ac:dyDescent="0.3">
      <c r="A135" s="3">
        <v>135</v>
      </c>
      <c r="K135" s="66">
        <f t="shared" si="4"/>
        <v>2</v>
      </c>
      <c r="M135" s="66"/>
      <c r="N135" s="66"/>
    </row>
    <row r="136" spans="1:14" x14ac:dyDescent="0.3">
      <c r="A136" s="3">
        <v>136</v>
      </c>
      <c r="K136" s="66">
        <f t="shared" si="4"/>
        <v>2</v>
      </c>
      <c r="M136" s="66"/>
      <c r="N136" s="66"/>
    </row>
    <row r="137" spans="1:14" x14ac:dyDescent="0.3">
      <c r="A137" s="3">
        <v>137</v>
      </c>
      <c r="K137" s="66">
        <f t="shared" si="4"/>
        <v>2</v>
      </c>
      <c r="M137" s="66"/>
      <c r="N137" s="66"/>
    </row>
    <row r="138" spans="1:14" x14ac:dyDescent="0.3">
      <c r="A138" s="3">
        <v>138</v>
      </c>
      <c r="K138" s="66">
        <f t="shared" si="4"/>
        <v>2</v>
      </c>
      <c r="M138" s="66"/>
      <c r="N138" s="66"/>
    </row>
    <row r="139" spans="1:14" x14ac:dyDescent="0.3">
      <c r="A139" s="3">
        <v>139</v>
      </c>
      <c r="K139" s="66">
        <f t="shared" si="4"/>
        <v>2</v>
      </c>
      <c r="M139" s="66"/>
      <c r="N139" s="66"/>
    </row>
    <row r="140" spans="1:14" x14ac:dyDescent="0.3">
      <c r="A140" s="3">
        <v>140</v>
      </c>
      <c r="K140" s="66">
        <f t="shared" si="4"/>
        <v>2</v>
      </c>
      <c r="M140" s="66"/>
      <c r="N140" s="66"/>
    </row>
    <row r="141" spans="1:14" x14ac:dyDescent="0.3">
      <c r="A141" s="3">
        <v>141</v>
      </c>
      <c r="K141" s="66">
        <f t="shared" si="4"/>
        <v>2</v>
      </c>
      <c r="M141" s="66"/>
      <c r="N141" s="66"/>
    </row>
    <row r="142" spans="1:14" x14ac:dyDescent="0.3">
      <c r="A142" s="3">
        <v>142</v>
      </c>
      <c r="K142" s="66">
        <f t="shared" si="4"/>
        <v>2</v>
      </c>
      <c r="M142" s="66"/>
      <c r="N142" s="66"/>
    </row>
    <row r="143" spans="1:14" x14ac:dyDescent="0.3">
      <c r="A143" s="3">
        <v>143</v>
      </c>
      <c r="K143" s="66">
        <f t="shared" si="4"/>
        <v>2</v>
      </c>
      <c r="M143" s="66"/>
      <c r="N143" s="66"/>
    </row>
    <row r="144" spans="1:14" x14ac:dyDescent="0.3">
      <c r="A144" s="3">
        <v>144</v>
      </c>
      <c r="K144" s="66">
        <f t="shared" si="4"/>
        <v>2</v>
      </c>
      <c r="M144" s="66"/>
      <c r="N144" s="66"/>
    </row>
    <row r="145" spans="1:14" x14ac:dyDescent="0.3">
      <c r="A145" s="3">
        <v>145</v>
      </c>
      <c r="K145" s="66">
        <f t="shared" si="4"/>
        <v>2</v>
      </c>
      <c r="M145" s="66"/>
      <c r="N145" s="66"/>
    </row>
    <row r="146" spans="1:14" x14ac:dyDescent="0.3">
      <c r="A146" s="3">
        <v>146</v>
      </c>
      <c r="K146" s="66">
        <f t="shared" si="4"/>
        <v>2</v>
      </c>
      <c r="M146" s="66"/>
      <c r="N146" s="66"/>
    </row>
    <row r="147" spans="1:14" x14ac:dyDescent="0.3">
      <c r="A147" s="3">
        <v>147</v>
      </c>
      <c r="K147" s="66">
        <f t="shared" si="4"/>
        <v>2</v>
      </c>
      <c r="M147" s="66"/>
      <c r="N147" s="66"/>
    </row>
    <row r="148" spans="1:14" x14ac:dyDescent="0.3">
      <c r="A148" s="3">
        <v>148</v>
      </c>
      <c r="K148" s="66">
        <f t="shared" si="4"/>
        <v>2</v>
      </c>
      <c r="M148" s="66"/>
      <c r="N148" s="66"/>
    </row>
    <row r="149" spans="1:14" x14ac:dyDescent="0.3">
      <c r="A149" s="3">
        <v>149</v>
      </c>
      <c r="K149" s="66">
        <f t="shared" si="4"/>
        <v>2</v>
      </c>
      <c r="M149" s="66"/>
      <c r="N149" s="66"/>
    </row>
    <row r="150" spans="1:14" x14ac:dyDescent="0.3">
      <c r="A150" s="3">
        <v>150</v>
      </c>
      <c r="K150" s="66">
        <f t="shared" si="4"/>
        <v>2</v>
      </c>
      <c r="M150" s="66"/>
      <c r="N150" s="66"/>
    </row>
    <row r="151" spans="1:14" x14ac:dyDescent="0.3">
      <c r="A151" s="3">
        <v>151</v>
      </c>
      <c r="K151" s="66">
        <f t="shared" si="4"/>
        <v>2</v>
      </c>
      <c r="M151" s="66"/>
      <c r="N151" s="66"/>
    </row>
    <row r="152" spans="1:14" x14ac:dyDescent="0.3">
      <c r="A152" s="3">
        <v>152</v>
      </c>
      <c r="K152" s="66">
        <f t="shared" si="4"/>
        <v>2</v>
      </c>
      <c r="M152" s="66"/>
      <c r="N152" s="66"/>
    </row>
    <row r="153" spans="1:14" x14ac:dyDescent="0.3">
      <c r="A153" s="3">
        <v>153</v>
      </c>
      <c r="K153" s="66">
        <f t="shared" si="4"/>
        <v>2</v>
      </c>
      <c r="M153" s="66"/>
      <c r="N153" s="66"/>
    </row>
    <row r="154" spans="1:14" x14ac:dyDescent="0.3">
      <c r="A154" s="3">
        <v>154</v>
      </c>
      <c r="K154" s="66">
        <f t="shared" si="4"/>
        <v>2</v>
      </c>
      <c r="M154" s="66"/>
      <c r="N154" s="66"/>
    </row>
    <row r="155" spans="1:14" x14ac:dyDescent="0.3">
      <c r="A155" s="3">
        <v>155</v>
      </c>
      <c r="K155" s="66">
        <f t="shared" si="4"/>
        <v>2</v>
      </c>
      <c r="M155" s="66"/>
      <c r="N155" s="66"/>
    </row>
    <row r="156" spans="1:14" x14ac:dyDescent="0.3">
      <c r="A156" s="3">
        <v>156</v>
      </c>
      <c r="K156" s="66">
        <f t="shared" si="4"/>
        <v>2</v>
      </c>
      <c r="M156" s="66"/>
      <c r="N156" s="66"/>
    </row>
    <row r="157" spans="1:14" x14ac:dyDescent="0.3">
      <c r="A157" s="3">
        <v>157</v>
      </c>
      <c r="K157" s="66">
        <f t="shared" si="4"/>
        <v>2</v>
      </c>
      <c r="M157" s="66"/>
      <c r="N157" s="66"/>
    </row>
    <row r="158" spans="1:14" x14ac:dyDescent="0.3">
      <c r="A158" s="3">
        <v>158</v>
      </c>
      <c r="K158" s="66">
        <f t="shared" si="4"/>
        <v>2</v>
      </c>
      <c r="M158" s="66"/>
      <c r="N158" s="66"/>
    </row>
    <row r="159" spans="1:14" x14ac:dyDescent="0.3">
      <c r="A159" s="3">
        <v>159</v>
      </c>
      <c r="K159" s="66">
        <f t="shared" si="4"/>
        <v>2</v>
      </c>
      <c r="M159" s="66"/>
      <c r="N159" s="66"/>
    </row>
    <row r="160" spans="1:14" x14ac:dyDescent="0.3">
      <c r="A160" s="3">
        <v>160</v>
      </c>
      <c r="K160" s="66">
        <f t="shared" si="4"/>
        <v>2</v>
      </c>
      <c r="M160" s="66"/>
      <c r="N160" s="66"/>
    </row>
    <row r="161" spans="1:14" x14ac:dyDescent="0.3">
      <c r="A161" s="3">
        <v>161</v>
      </c>
      <c r="K161" s="66">
        <f t="shared" si="4"/>
        <v>2</v>
      </c>
      <c r="M161" s="66"/>
      <c r="N161" s="66"/>
    </row>
    <row r="162" spans="1:14" x14ac:dyDescent="0.3">
      <c r="A162" s="3">
        <v>162</v>
      </c>
      <c r="K162" s="66">
        <f t="shared" si="4"/>
        <v>2</v>
      </c>
      <c r="M162" s="66"/>
      <c r="N162" s="66"/>
    </row>
    <row r="163" spans="1:14" x14ac:dyDescent="0.3">
      <c r="A163" s="3">
        <v>163</v>
      </c>
      <c r="K163" s="66">
        <f t="shared" si="4"/>
        <v>2</v>
      </c>
      <c r="M163" s="66"/>
      <c r="N163" s="66"/>
    </row>
    <row r="164" spans="1:14" x14ac:dyDescent="0.3">
      <c r="A164" s="3">
        <v>164</v>
      </c>
      <c r="K164" s="66">
        <f t="shared" si="4"/>
        <v>2</v>
      </c>
      <c r="M164" s="66"/>
      <c r="N164" s="66"/>
    </row>
    <row r="165" spans="1:14" x14ac:dyDescent="0.3">
      <c r="A165" s="3">
        <v>165</v>
      </c>
      <c r="K165" s="66">
        <f t="shared" si="4"/>
        <v>2</v>
      </c>
      <c r="M165" s="66"/>
      <c r="N165" s="66"/>
    </row>
    <row r="166" spans="1:14" x14ac:dyDescent="0.3">
      <c r="A166" s="3">
        <v>166</v>
      </c>
      <c r="K166" s="66">
        <f t="shared" si="4"/>
        <v>2</v>
      </c>
      <c r="M166" s="66"/>
      <c r="N166" s="66"/>
    </row>
    <row r="167" spans="1:14" x14ac:dyDescent="0.3">
      <c r="A167" s="3">
        <v>167</v>
      </c>
      <c r="K167" s="66">
        <f t="shared" si="4"/>
        <v>2</v>
      </c>
      <c r="M167" s="66"/>
      <c r="N167" s="66"/>
    </row>
    <row r="168" spans="1:14" x14ac:dyDescent="0.3">
      <c r="A168" s="3">
        <v>168</v>
      </c>
      <c r="K168" s="66">
        <f t="shared" si="4"/>
        <v>2</v>
      </c>
      <c r="M168" s="66"/>
      <c r="N168" s="66"/>
    </row>
    <row r="169" spans="1:14" x14ac:dyDescent="0.3">
      <c r="A169" s="3">
        <v>169</v>
      </c>
      <c r="K169" s="66">
        <f t="shared" si="4"/>
        <v>2</v>
      </c>
      <c r="M169" s="66"/>
      <c r="N169" s="66"/>
    </row>
    <row r="170" spans="1:14" x14ac:dyDescent="0.3">
      <c r="A170" s="3">
        <v>170</v>
      </c>
      <c r="K170" s="66">
        <f t="shared" si="4"/>
        <v>2</v>
      </c>
      <c r="M170" s="66"/>
      <c r="N170" s="66"/>
    </row>
    <row r="171" spans="1:14" x14ac:dyDescent="0.3">
      <c r="A171" s="3">
        <v>171</v>
      </c>
      <c r="K171" s="66">
        <f t="shared" si="4"/>
        <v>2</v>
      </c>
      <c r="M171" s="66"/>
      <c r="N171" s="66"/>
    </row>
    <row r="172" spans="1:14" x14ac:dyDescent="0.3">
      <c r="A172" s="3">
        <v>172</v>
      </c>
      <c r="K172" s="66">
        <f t="shared" si="4"/>
        <v>2</v>
      </c>
      <c r="M172" s="66"/>
      <c r="N172" s="66"/>
    </row>
    <row r="173" spans="1:14" x14ac:dyDescent="0.3">
      <c r="A173" s="3">
        <v>173</v>
      </c>
      <c r="K173" s="66">
        <f t="shared" si="4"/>
        <v>2</v>
      </c>
      <c r="M173" s="66"/>
      <c r="N173" s="66"/>
    </row>
    <row r="174" spans="1:14" x14ac:dyDescent="0.3">
      <c r="A174" s="3">
        <v>174</v>
      </c>
      <c r="K174" s="66">
        <f t="shared" si="4"/>
        <v>2</v>
      </c>
      <c r="M174" s="66"/>
      <c r="N174" s="66"/>
    </row>
    <row r="175" spans="1:14" x14ac:dyDescent="0.3">
      <c r="A175" s="3">
        <v>175</v>
      </c>
      <c r="K175" s="66">
        <f t="shared" si="4"/>
        <v>2</v>
      </c>
      <c r="M175" s="66"/>
      <c r="N175" s="66"/>
    </row>
    <row r="176" spans="1:14" x14ac:dyDescent="0.3">
      <c r="A176" s="3">
        <v>176</v>
      </c>
      <c r="K176" s="66">
        <f t="shared" si="4"/>
        <v>2</v>
      </c>
      <c r="M176" s="66"/>
      <c r="N176" s="66"/>
    </row>
    <row r="177" spans="1:14" x14ac:dyDescent="0.3">
      <c r="A177" s="3">
        <v>177</v>
      </c>
      <c r="K177" s="66">
        <f t="shared" si="4"/>
        <v>2</v>
      </c>
      <c r="M177" s="66"/>
      <c r="N177" s="66"/>
    </row>
    <row r="178" spans="1:14" x14ac:dyDescent="0.3">
      <c r="A178" s="3">
        <v>178</v>
      </c>
      <c r="K178" s="66">
        <f t="shared" si="4"/>
        <v>2</v>
      </c>
      <c r="M178" s="66"/>
      <c r="N178" s="66"/>
    </row>
    <row r="179" spans="1:14" x14ac:dyDescent="0.3">
      <c r="A179" s="3">
        <v>179</v>
      </c>
      <c r="K179" s="66">
        <f t="shared" si="4"/>
        <v>2</v>
      </c>
      <c r="M179" s="66"/>
      <c r="N179" s="66"/>
    </row>
    <row r="180" spans="1:14" x14ac:dyDescent="0.3">
      <c r="A180" s="3">
        <v>180</v>
      </c>
      <c r="K180" s="66">
        <f t="shared" si="4"/>
        <v>2</v>
      </c>
      <c r="M180" s="66"/>
      <c r="N180" s="66"/>
    </row>
    <row r="181" spans="1:14" x14ac:dyDescent="0.3">
      <c r="A181" s="3">
        <v>181</v>
      </c>
      <c r="K181" s="66">
        <f t="shared" si="4"/>
        <v>2</v>
      </c>
      <c r="M181" s="66"/>
      <c r="N181" s="66"/>
    </row>
    <row r="182" spans="1:14" x14ac:dyDescent="0.3">
      <c r="A182" s="3">
        <v>182</v>
      </c>
      <c r="K182" s="66">
        <f t="shared" si="4"/>
        <v>2</v>
      </c>
      <c r="M182" s="66"/>
      <c r="N182" s="66"/>
    </row>
    <row r="183" spans="1:14" x14ac:dyDescent="0.3">
      <c r="A183" s="3">
        <v>183</v>
      </c>
      <c r="K183" s="66">
        <f t="shared" si="4"/>
        <v>2</v>
      </c>
      <c r="M183" s="66"/>
      <c r="N183" s="66"/>
    </row>
    <row r="184" spans="1:14" x14ac:dyDescent="0.3">
      <c r="A184" s="3">
        <v>184</v>
      </c>
      <c r="K184" s="66">
        <f t="shared" si="4"/>
        <v>2</v>
      </c>
      <c r="M184" s="66"/>
      <c r="N184" s="66"/>
    </row>
    <row r="185" spans="1:14" x14ac:dyDescent="0.3">
      <c r="A185" s="3">
        <v>185</v>
      </c>
      <c r="K185" s="66">
        <f t="shared" si="4"/>
        <v>2</v>
      </c>
      <c r="M185" s="66"/>
      <c r="N185" s="66"/>
    </row>
    <row r="186" spans="1:14" x14ac:dyDescent="0.3">
      <c r="A186" s="3">
        <v>186</v>
      </c>
      <c r="K186" s="66">
        <f t="shared" si="4"/>
        <v>2</v>
      </c>
      <c r="M186" s="66"/>
      <c r="N186" s="66"/>
    </row>
    <row r="187" spans="1:14" x14ac:dyDescent="0.3">
      <c r="A187" s="3">
        <v>187</v>
      </c>
      <c r="K187" s="66">
        <f t="shared" si="4"/>
        <v>2</v>
      </c>
      <c r="M187" s="66"/>
      <c r="N187" s="66"/>
    </row>
    <row r="188" spans="1:14" x14ac:dyDescent="0.3">
      <c r="A188" s="3">
        <v>188</v>
      </c>
      <c r="K188" s="66">
        <f t="shared" si="4"/>
        <v>2</v>
      </c>
      <c r="M188" s="66"/>
      <c r="N188" s="66"/>
    </row>
    <row r="189" spans="1:14" x14ac:dyDescent="0.3">
      <c r="A189" s="3">
        <v>189</v>
      </c>
      <c r="K189" s="66">
        <f t="shared" si="4"/>
        <v>2</v>
      </c>
      <c r="M189" s="66"/>
      <c r="N189" s="66"/>
    </row>
    <row r="190" spans="1:14" x14ac:dyDescent="0.3">
      <c r="A190" s="3">
        <v>190</v>
      </c>
      <c r="K190" s="66">
        <f t="shared" si="4"/>
        <v>2</v>
      </c>
      <c r="M190" s="66"/>
      <c r="N190" s="66"/>
    </row>
    <row r="191" spans="1:14" x14ac:dyDescent="0.3">
      <c r="A191" s="3">
        <v>191</v>
      </c>
      <c r="K191" s="66">
        <f t="shared" si="4"/>
        <v>2</v>
      </c>
      <c r="M191" s="66"/>
      <c r="N191" s="66"/>
    </row>
    <row r="192" spans="1:14" x14ac:dyDescent="0.3">
      <c r="A192" s="3">
        <v>192</v>
      </c>
      <c r="K192" s="66">
        <f t="shared" si="4"/>
        <v>2</v>
      </c>
      <c r="M192" s="66"/>
      <c r="N192" s="66"/>
    </row>
    <row r="193" spans="1:14" x14ac:dyDescent="0.3">
      <c r="A193" s="3">
        <v>193</v>
      </c>
      <c r="K193" s="66">
        <f t="shared" si="4"/>
        <v>2</v>
      </c>
      <c r="M193" s="66"/>
      <c r="N193" s="66"/>
    </row>
    <row r="194" spans="1:14" x14ac:dyDescent="0.3">
      <c r="A194" s="3">
        <v>194</v>
      </c>
      <c r="K194" s="66">
        <f t="shared" si="4"/>
        <v>2</v>
      </c>
      <c r="M194" s="66"/>
      <c r="N194" s="66"/>
    </row>
    <row r="195" spans="1:14" x14ac:dyDescent="0.3">
      <c r="A195" s="3">
        <v>195</v>
      </c>
      <c r="K195" s="66">
        <f t="shared" si="4"/>
        <v>2</v>
      </c>
      <c r="M195" s="66"/>
      <c r="N195" s="66"/>
    </row>
    <row r="196" spans="1:14" x14ac:dyDescent="0.3">
      <c r="A196" s="3">
        <v>196</v>
      </c>
      <c r="K196" s="66">
        <f t="shared" ref="K196:K200" si="5">J196+2</f>
        <v>2</v>
      </c>
      <c r="M196" s="66"/>
      <c r="N196" s="66"/>
    </row>
    <row r="197" spans="1:14" x14ac:dyDescent="0.3">
      <c r="A197" s="3">
        <v>197</v>
      </c>
      <c r="K197" s="66">
        <f t="shared" si="5"/>
        <v>2</v>
      </c>
      <c r="M197" s="66"/>
      <c r="N197" s="66"/>
    </row>
    <row r="198" spans="1:14" x14ac:dyDescent="0.3">
      <c r="A198" s="3">
        <v>198</v>
      </c>
      <c r="K198" s="66">
        <f t="shared" si="5"/>
        <v>2</v>
      </c>
      <c r="M198" s="66"/>
      <c r="N198" s="66"/>
    </row>
    <row r="199" spans="1:14" x14ac:dyDescent="0.3">
      <c r="A199" s="3">
        <v>199</v>
      </c>
      <c r="K199" s="66">
        <f t="shared" si="5"/>
        <v>2</v>
      </c>
      <c r="M199" s="66"/>
      <c r="N199" s="66"/>
    </row>
    <row r="200" spans="1:14" x14ac:dyDescent="0.3">
      <c r="A200" s="3">
        <v>200</v>
      </c>
      <c r="K200" s="66">
        <f t="shared" si="5"/>
        <v>2</v>
      </c>
      <c r="M200" s="66"/>
      <c r="N200" s="66"/>
    </row>
    <row r="201" spans="1:14" x14ac:dyDescent="0.3">
      <c r="M201" s="66"/>
      <c r="N201" s="66"/>
    </row>
  </sheetData>
  <autoFilter ref="A1:AA20" xr:uid="{EC1C4576-3071-48D6-981C-243B6E822096}"/>
  <sortState xmlns:xlrd2="http://schemas.microsoft.com/office/spreadsheetml/2017/richdata2" ref="A2:AA207">
    <sortCondition ref="B2:B207"/>
    <sortCondition ref="J2:J207"/>
  </sortState>
  <hyperlinks>
    <hyperlink ref="F2" r:id="rId1" xr:uid="{2FB7E5CF-4E34-4500-BCFA-4CA675D011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84B66-50A6-4419-989C-C082C4822020}">
  <dimension ref="A1:I62"/>
  <sheetViews>
    <sheetView workbookViewId="0">
      <selection activeCell="E63" sqref="E63"/>
    </sheetView>
  </sheetViews>
  <sheetFormatPr baseColWidth="10" defaultRowHeight="14.4" x14ac:dyDescent="0.3"/>
  <cols>
    <col min="2" max="2" width="28" customWidth="1"/>
    <col min="3" max="3" width="56.5546875" customWidth="1"/>
    <col min="4" max="4" width="20.6640625" style="2" customWidth="1"/>
    <col min="5" max="5" width="23.44140625" customWidth="1"/>
    <col min="6" max="6" width="13.6640625" style="1" bestFit="1" customWidth="1"/>
    <col min="7" max="7" width="9.88671875" style="2" customWidth="1"/>
    <col min="8" max="8" width="15.5546875" style="2" bestFit="1" customWidth="1"/>
    <col min="9" max="9" width="11.44140625" style="17"/>
  </cols>
  <sheetData>
    <row r="1" spans="1:9" ht="15" thickBot="1" x14ac:dyDescent="0.35">
      <c r="A1">
        <v>1</v>
      </c>
      <c r="B1" s="23" t="s">
        <v>40</v>
      </c>
      <c r="C1" s="23" t="s">
        <v>41</v>
      </c>
      <c r="D1" s="24" t="s">
        <v>42</v>
      </c>
      <c r="E1" s="25" t="s">
        <v>43</v>
      </c>
      <c r="F1"/>
      <c r="G1"/>
      <c r="H1"/>
      <c r="I1"/>
    </row>
    <row r="2" spans="1:9" x14ac:dyDescent="0.3">
      <c r="A2">
        <v>2</v>
      </c>
      <c r="B2" s="102" t="s">
        <v>44</v>
      </c>
      <c r="C2" s="26" t="s">
        <v>45</v>
      </c>
      <c r="D2" s="27" t="s">
        <v>46</v>
      </c>
      <c r="E2" s="28">
        <v>80</v>
      </c>
      <c r="F2"/>
      <c r="G2"/>
      <c r="H2"/>
      <c r="I2"/>
    </row>
    <row r="3" spans="1:9" x14ac:dyDescent="0.3">
      <c r="A3">
        <v>3</v>
      </c>
      <c r="B3" s="103"/>
      <c r="C3" s="29" t="s">
        <v>47</v>
      </c>
      <c r="D3" s="30" t="s">
        <v>46</v>
      </c>
      <c r="E3" s="31">
        <v>80</v>
      </c>
      <c r="F3"/>
      <c r="G3"/>
      <c r="H3"/>
      <c r="I3"/>
    </row>
    <row r="4" spans="1:9" ht="15" customHeight="1" x14ac:dyDescent="0.3">
      <c r="A4">
        <v>4</v>
      </c>
      <c r="B4" s="103"/>
      <c r="C4" s="29" t="s">
        <v>48</v>
      </c>
      <c r="D4" s="30" t="s">
        <v>46</v>
      </c>
      <c r="E4" s="31">
        <v>80</v>
      </c>
      <c r="F4"/>
      <c r="G4"/>
      <c r="H4"/>
      <c r="I4"/>
    </row>
    <row r="5" spans="1:9" ht="15" customHeight="1" x14ac:dyDescent="0.3">
      <c r="A5">
        <v>5</v>
      </c>
      <c r="B5" s="103"/>
      <c r="C5" s="29" t="s">
        <v>49</v>
      </c>
      <c r="D5" s="30" t="s">
        <v>50</v>
      </c>
      <c r="E5" s="31">
        <v>0</v>
      </c>
      <c r="F5"/>
      <c r="G5"/>
      <c r="H5"/>
      <c r="I5"/>
    </row>
    <row r="6" spans="1:9" ht="15" customHeight="1" x14ac:dyDescent="0.3">
      <c r="A6">
        <v>6</v>
      </c>
      <c r="B6" s="103"/>
      <c r="C6" s="29" t="s">
        <v>51</v>
      </c>
      <c r="D6" s="32" t="s">
        <v>52</v>
      </c>
      <c r="E6" s="31">
        <v>0.7</v>
      </c>
      <c r="F6"/>
      <c r="G6"/>
      <c r="H6"/>
      <c r="I6"/>
    </row>
    <row r="7" spans="1:9" ht="15" customHeight="1" x14ac:dyDescent="0.3">
      <c r="A7">
        <v>7</v>
      </c>
      <c r="B7" s="103"/>
      <c r="C7" s="29" t="s">
        <v>53</v>
      </c>
      <c r="D7" s="32" t="s">
        <v>54</v>
      </c>
      <c r="E7" s="31">
        <v>1200</v>
      </c>
      <c r="F7"/>
      <c r="G7"/>
      <c r="H7"/>
      <c r="I7"/>
    </row>
    <row r="8" spans="1:9" ht="15.75" customHeight="1" x14ac:dyDescent="0.3">
      <c r="A8">
        <v>8</v>
      </c>
      <c r="B8" s="103"/>
      <c r="C8" s="29" t="s">
        <v>55</v>
      </c>
      <c r="D8" s="30" t="s">
        <v>50</v>
      </c>
      <c r="E8" s="31">
        <v>500</v>
      </c>
      <c r="F8"/>
      <c r="G8"/>
      <c r="H8"/>
      <c r="I8"/>
    </row>
    <row r="9" spans="1:9" ht="15.75" customHeight="1" x14ac:dyDescent="0.3">
      <c r="A9">
        <v>9</v>
      </c>
      <c r="B9" s="103"/>
      <c r="C9" s="29" t="s">
        <v>56</v>
      </c>
      <c r="D9" s="30" t="s">
        <v>50</v>
      </c>
      <c r="E9" s="31">
        <v>200</v>
      </c>
      <c r="F9"/>
      <c r="G9"/>
      <c r="H9"/>
      <c r="I9"/>
    </row>
    <row r="10" spans="1:9" ht="15.75" customHeight="1" x14ac:dyDescent="0.3">
      <c r="A10">
        <v>10</v>
      </c>
      <c r="B10" s="103"/>
      <c r="C10" s="29" t="s">
        <v>57</v>
      </c>
      <c r="D10" s="30" t="s">
        <v>50</v>
      </c>
      <c r="E10" s="31">
        <v>500</v>
      </c>
      <c r="F10"/>
      <c r="G10"/>
      <c r="H10"/>
      <c r="I10"/>
    </row>
    <row r="11" spans="1:9" x14ac:dyDescent="0.3">
      <c r="A11">
        <v>11</v>
      </c>
      <c r="B11" s="103"/>
      <c r="C11" s="29" t="s">
        <v>58</v>
      </c>
      <c r="D11" s="32" t="s">
        <v>50</v>
      </c>
      <c r="E11" s="31">
        <v>900</v>
      </c>
      <c r="F11"/>
      <c r="G11"/>
      <c r="H11"/>
      <c r="I11"/>
    </row>
    <row r="12" spans="1:9" ht="27" x14ac:dyDescent="0.3">
      <c r="A12">
        <v>12</v>
      </c>
      <c r="B12" s="103"/>
      <c r="C12" s="29" t="s">
        <v>59</v>
      </c>
      <c r="D12" s="32" t="s">
        <v>50</v>
      </c>
      <c r="E12" s="31">
        <v>300</v>
      </c>
      <c r="F12"/>
      <c r="G12"/>
      <c r="H12"/>
      <c r="I12"/>
    </row>
    <row r="13" spans="1:9" x14ac:dyDescent="0.3">
      <c r="A13">
        <v>13</v>
      </c>
      <c r="B13" s="104" t="s">
        <v>60</v>
      </c>
      <c r="C13" s="29" t="s">
        <v>61</v>
      </c>
      <c r="D13" s="33">
        <v>1</v>
      </c>
      <c r="E13" s="31">
        <v>100</v>
      </c>
      <c r="F13"/>
      <c r="G13"/>
      <c r="H13"/>
      <c r="I13"/>
    </row>
    <row r="14" spans="1:9" x14ac:dyDescent="0.3">
      <c r="A14">
        <v>14</v>
      </c>
      <c r="B14" s="105"/>
      <c r="C14" s="29" t="s">
        <v>62</v>
      </c>
      <c r="D14" s="33">
        <v>1</v>
      </c>
      <c r="E14" s="31">
        <v>50</v>
      </c>
      <c r="F14"/>
      <c r="G14"/>
      <c r="H14"/>
      <c r="I14"/>
    </row>
    <row r="15" spans="1:9" x14ac:dyDescent="0.3">
      <c r="A15">
        <v>15</v>
      </c>
      <c r="B15" s="105"/>
      <c r="C15" s="29" t="s">
        <v>63</v>
      </c>
      <c r="D15" s="33">
        <v>1</v>
      </c>
      <c r="E15" s="31">
        <v>210</v>
      </c>
      <c r="F15"/>
      <c r="G15"/>
      <c r="H15"/>
      <c r="I15"/>
    </row>
    <row r="16" spans="1:9" x14ac:dyDescent="0.3">
      <c r="A16">
        <v>16</v>
      </c>
      <c r="B16" s="105"/>
      <c r="C16" s="29" t="s">
        <v>64</v>
      </c>
      <c r="D16" s="33">
        <v>1</v>
      </c>
      <c r="E16" s="31">
        <v>230</v>
      </c>
      <c r="F16"/>
      <c r="G16"/>
      <c r="H16"/>
      <c r="I16"/>
    </row>
    <row r="17" spans="1:9" x14ac:dyDescent="0.3">
      <c r="A17">
        <v>17</v>
      </c>
      <c r="B17" s="105"/>
      <c r="C17" s="29" t="s">
        <v>65</v>
      </c>
      <c r="D17" s="33">
        <v>1</v>
      </c>
      <c r="E17" s="31">
        <v>150</v>
      </c>
      <c r="F17"/>
      <c r="G17"/>
      <c r="H17"/>
      <c r="I17"/>
    </row>
    <row r="18" spans="1:9" x14ac:dyDescent="0.3">
      <c r="A18">
        <v>18</v>
      </c>
      <c r="B18" s="105"/>
      <c r="C18" s="29" t="s">
        <v>66</v>
      </c>
      <c r="D18" s="33">
        <v>1</v>
      </c>
      <c r="E18" s="31">
        <v>130</v>
      </c>
      <c r="F18"/>
      <c r="G18"/>
      <c r="H18"/>
      <c r="I18"/>
    </row>
    <row r="19" spans="1:9" x14ac:dyDescent="0.3">
      <c r="A19">
        <v>19</v>
      </c>
      <c r="B19" s="105"/>
      <c r="C19" s="29" t="s">
        <v>67</v>
      </c>
      <c r="D19" s="33">
        <v>1</v>
      </c>
      <c r="E19" s="31">
        <v>190</v>
      </c>
      <c r="F19"/>
      <c r="G19"/>
      <c r="H19"/>
      <c r="I19"/>
    </row>
    <row r="20" spans="1:9" x14ac:dyDescent="0.3">
      <c r="A20">
        <v>20</v>
      </c>
      <c r="B20" s="105"/>
      <c r="C20" s="29" t="s">
        <v>68</v>
      </c>
      <c r="D20" s="33">
        <v>1</v>
      </c>
      <c r="E20" s="31">
        <v>50</v>
      </c>
      <c r="F20"/>
      <c r="G20"/>
      <c r="H20"/>
      <c r="I20"/>
    </row>
    <row r="21" spans="1:9" x14ac:dyDescent="0.3">
      <c r="A21">
        <v>21</v>
      </c>
      <c r="B21" s="105"/>
      <c r="C21" s="29" t="s">
        <v>69</v>
      </c>
      <c r="D21" s="33">
        <v>1</v>
      </c>
      <c r="E21" s="31">
        <v>60</v>
      </c>
      <c r="F21"/>
      <c r="G21"/>
      <c r="H21"/>
      <c r="I21"/>
    </row>
    <row r="22" spans="1:9" x14ac:dyDescent="0.3">
      <c r="A22">
        <v>22</v>
      </c>
      <c r="B22" s="105"/>
      <c r="C22" s="29" t="s">
        <v>70</v>
      </c>
      <c r="D22" s="33" t="s">
        <v>50</v>
      </c>
      <c r="E22" s="34">
        <v>1000</v>
      </c>
      <c r="F22" s="35" t="s">
        <v>71</v>
      </c>
      <c r="G22"/>
      <c r="H22"/>
      <c r="I22"/>
    </row>
    <row r="23" spans="1:9" x14ac:dyDescent="0.3">
      <c r="A23">
        <v>23</v>
      </c>
      <c r="B23" s="106"/>
      <c r="C23" s="29" t="s">
        <v>72</v>
      </c>
      <c r="D23" s="33">
        <v>1</v>
      </c>
      <c r="E23" s="31">
        <v>130</v>
      </c>
      <c r="F23"/>
      <c r="G23"/>
      <c r="H23"/>
      <c r="I23"/>
    </row>
    <row r="24" spans="1:9" x14ac:dyDescent="0.3">
      <c r="A24">
        <v>24</v>
      </c>
      <c r="B24" s="107" t="s">
        <v>73</v>
      </c>
      <c r="C24" s="43" t="s">
        <v>74</v>
      </c>
      <c r="D24" s="44" t="s">
        <v>50</v>
      </c>
      <c r="E24" s="45">
        <v>600</v>
      </c>
      <c r="F24"/>
      <c r="G24"/>
      <c r="H24"/>
      <c r="I24"/>
    </row>
    <row r="25" spans="1:9" x14ac:dyDescent="0.3">
      <c r="A25">
        <v>25</v>
      </c>
      <c r="B25" s="108"/>
      <c r="C25" s="47" t="s">
        <v>75</v>
      </c>
      <c r="D25" s="48" t="s">
        <v>50</v>
      </c>
      <c r="E25" s="49">
        <v>700</v>
      </c>
      <c r="F25"/>
      <c r="G25"/>
      <c r="H25"/>
      <c r="I25"/>
    </row>
    <row r="26" spans="1:9" x14ac:dyDescent="0.3">
      <c r="A26">
        <v>26</v>
      </c>
      <c r="B26" s="108"/>
      <c r="C26" s="47" t="s">
        <v>76</v>
      </c>
      <c r="D26" s="48" t="s">
        <v>50</v>
      </c>
      <c r="E26" s="49">
        <v>800</v>
      </c>
      <c r="F26"/>
      <c r="G26"/>
      <c r="H26"/>
      <c r="I26"/>
    </row>
    <row r="27" spans="1:9" x14ac:dyDescent="0.3">
      <c r="A27">
        <v>27</v>
      </c>
      <c r="B27" s="108"/>
      <c r="C27" s="47" t="s">
        <v>77</v>
      </c>
      <c r="D27" s="48" t="s">
        <v>50</v>
      </c>
      <c r="E27" s="49">
        <v>900</v>
      </c>
      <c r="F27"/>
      <c r="G27"/>
      <c r="H27"/>
      <c r="I27"/>
    </row>
    <row r="28" spans="1:9" x14ac:dyDescent="0.3">
      <c r="A28">
        <v>28</v>
      </c>
      <c r="B28" s="108"/>
      <c r="C28" s="47" t="s">
        <v>78</v>
      </c>
      <c r="D28" s="48" t="s">
        <v>50</v>
      </c>
      <c r="E28" s="49">
        <v>1100</v>
      </c>
      <c r="F28"/>
      <c r="G28"/>
      <c r="H28"/>
      <c r="I28"/>
    </row>
    <row r="29" spans="1:9" x14ac:dyDescent="0.3">
      <c r="A29">
        <v>29</v>
      </c>
      <c r="B29" s="108"/>
      <c r="C29" s="47" t="s">
        <v>79</v>
      </c>
      <c r="D29" s="48" t="s">
        <v>50</v>
      </c>
      <c r="E29" s="49">
        <v>1300</v>
      </c>
      <c r="F29"/>
      <c r="G29"/>
      <c r="H29"/>
      <c r="I29"/>
    </row>
    <row r="30" spans="1:9" ht="16.5" customHeight="1" x14ac:dyDescent="0.3">
      <c r="A30">
        <v>30</v>
      </c>
      <c r="B30" s="108"/>
      <c r="C30" s="47" t="s">
        <v>80</v>
      </c>
      <c r="D30" s="48" t="s">
        <v>50</v>
      </c>
      <c r="E30" s="49">
        <v>1500</v>
      </c>
      <c r="F30"/>
      <c r="G30"/>
      <c r="H30"/>
      <c r="I30"/>
    </row>
    <row r="31" spans="1:9" ht="16.5" customHeight="1" x14ac:dyDescent="0.3">
      <c r="A31">
        <v>31</v>
      </c>
      <c r="B31" s="108"/>
      <c r="C31" s="47" t="s">
        <v>81</v>
      </c>
      <c r="D31" s="48" t="s">
        <v>50</v>
      </c>
      <c r="E31" s="49">
        <v>1700</v>
      </c>
      <c r="F31"/>
      <c r="G31"/>
      <c r="H31"/>
      <c r="I31"/>
    </row>
    <row r="32" spans="1:9" x14ac:dyDescent="0.3">
      <c r="A32">
        <v>32</v>
      </c>
      <c r="B32" s="108" t="s">
        <v>82</v>
      </c>
      <c r="C32" s="50" t="s">
        <v>74</v>
      </c>
      <c r="D32" s="48" t="s">
        <v>50</v>
      </c>
      <c r="E32" s="51">
        <v>1800</v>
      </c>
      <c r="F32"/>
      <c r="G32"/>
      <c r="H32"/>
      <c r="I32"/>
    </row>
    <row r="33" spans="1:9" x14ac:dyDescent="0.3">
      <c r="A33">
        <v>33</v>
      </c>
      <c r="B33" s="108"/>
      <c r="C33" s="50" t="s">
        <v>75</v>
      </c>
      <c r="D33" s="48" t="s">
        <v>50</v>
      </c>
      <c r="E33" s="51">
        <v>1900</v>
      </c>
      <c r="F33"/>
      <c r="G33"/>
      <c r="H33"/>
      <c r="I33"/>
    </row>
    <row r="34" spans="1:9" x14ac:dyDescent="0.3">
      <c r="A34">
        <v>34</v>
      </c>
      <c r="B34" s="108"/>
      <c r="C34" s="50" t="s">
        <v>76</v>
      </c>
      <c r="D34" s="48" t="s">
        <v>50</v>
      </c>
      <c r="E34" s="51">
        <v>2000</v>
      </c>
      <c r="F34"/>
      <c r="G34"/>
      <c r="H34"/>
      <c r="I34"/>
    </row>
    <row r="35" spans="1:9" x14ac:dyDescent="0.3">
      <c r="A35">
        <v>35</v>
      </c>
      <c r="B35" s="108"/>
      <c r="C35" s="50" t="s">
        <v>77</v>
      </c>
      <c r="D35" s="48" t="s">
        <v>50</v>
      </c>
      <c r="E35" s="51">
        <v>2100</v>
      </c>
      <c r="F35"/>
      <c r="G35"/>
      <c r="H35"/>
      <c r="I35"/>
    </row>
    <row r="36" spans="1:9" ht="15" customHeight="1" x14ac:dyDescent="0.3">
      <c r="A36">
        <v>36</v>
      </c>
      <c r="B36" s="108"/>
      <c r="C36" s="50" t="s">
        <v>78</v>
      </c>
      <c r="D36" s="48" t="s">
        <v>50</v>
      </c>
      <c r="E36" s="51">
        <v>2300</v>
      </c>
      <c r="F36"/>
      <c r="G36"/>
      <c r="H36"/>
      <c r="I36"/>
    </row>
    <row r="37" spans="1:9" s="38" customFormat="1" ht="15.6" x14ac:dyDescent="0.3">
      <c r="A37">
        <v>37</v>
      </c>
      <c r="B37" s="108"/>
      <c r="C37" s="50" t="s">
        <v>79</v>
      </c>
      <c r="D37" s="48" t="s">
        <v>50</v>
      </c>
      <c r="E37" s="51">
        <v>2500</v>
      </c>
      <c r="F37"/>
      <c r="G37"/>
      <c r="H37"/>
    </row>
    <row r="38" spans="1:9" s="38" customFormat="1" ht="15.6" x14ac:dyDescent="0.3">
      <c r="A38">
        <v>38</v>
      </c>
      <c r="B38" s="108"/>
      <c r="C38" s="50" t="s">
        <v>80</v>
      </c>
      <c r="D38" s="48" t="s">
        <v>50</v>
      </c>
      <c r="E38" s="51">
        <v>2700</v>
      </c>
      <c r="F38"/>
      <c r="G38"/>
      <c r="H38"/>
    </row>
    <row r="39" spans="1:9" x14ac:dyDescent="0.3">
      <c r="A39">
        <v>39</v>
      </c>
      <c r="B39" s="108"/>
      <c r="C39" s="50" t="s">
        <v>81</v>
      </c>
      <c r="D39" s="48" t="s">
        <v>50</v>
      </c>
      <c r="E39" s="51">
        <v>2900</v>
      </c>
      <c r="F39"/>
      <c r="G39"/>
      <c r="H39"/>
      <c r="I39"/>
    </row>
    <row r="40" spans="1:9" x14ac:dyDescent="0.3">
      <c r="A40">
        <v>40</v>
      </c>
      <c r="B40" s="46" t="s">
        <v>83</v>
      </c>
      <c r="C40" s="52" t="s">
        <v>84</v>
      </c>
      <c r="D40" s="48" t="s">
        <v>50</v>
      </c>
      <c r="E40" s="51">
        <v>750</v>
      </c>
      <c r="F40"/>
      <c r="G40"/>
      <c r="H40"/>
      <c r="I40"/>
    </row>
    <row r="41" spans="1:9" x14ac:dyDescent="0.3">
      <c r="A41">
        <v>41</v>
      </c>
      <c r="B41" s="53" t="s">
        <v>85</v>
      </c>
      <c r="C41" s="54" t="s">
        <v>86</v>
      </c>
      <c r="D41" s="55" t="s">
        <v>50</v>
      </c>
      <c r="E41" s="56">
        <v>400</v>
      </c>
      <c r="F41"/>
      <c r="G41"/>
      <c r="H41"/>
      <c r="I41"/>
    </row>
    <row r="42" spans="1:9" ht="17.25" customHeight="1" x14ac:dyDescent="0.3">
      <c r="A42">
        <v>42</v>
      </c>
      <c r="B42" s="109" t="s">
        <v>87</v>
      </c>
      <c r="C42" s="57" t="s">
        <v>88</v>
      </c>
      <c r="D42" s="48" t="s">
        <v>50</v>
      </c>
      <c r="E42" s="56">
        <v>1600</v>
      </c>
      <c r="F42"/>
      <c r="G42"/>
      <c r="H42"/>
      <c r="I42"/>
    </row>
    <row r="43" spans="1:9" x14ac:dyDescent="0.3">
      <c r="A43">
        <v>43</v>
      </c>
      <c r="B43" s="110"/>
      <c r="C43" s="57" t="s">
        <v>89</v>
      </c>
      <c r="D43" s="48" t="s">
        <v>50</v>
      </c>
      <c r="E43" s="56">
        <v>1700</v>
      </c>
      <c r="F43"/>
      <c r="G43"/>
      <c r="H43"/>
      <c r="I43"/>
    </row>
    <row r="44" spans="1:9" x14ac:dyDescent="0.3">
      <c r="A44">
        <v>44</v>
      </c>
      <c r="B44" s="110"/>
      <c r="C44" s="57" t="s">
        <v>90</v>
      </c>
      <c r="D44" s="48" t="s">
        <v>50</v>
      </c>
      <c r="E44" s="56">
        <v>1900</v>
      </c>
      <c r="F44"/>
      <c r="G44"/>
      <c r="H44"/>
      <c r="I44"/>
    </row>
    <row r="45" spans="1:9" x14ac:dyDescent="0.3">
      <c r="A45">
        <v>45</v>
      </c>
      <c r="B45" s="110"/>
      <c r="C45" s="57" t="s">
        <v>91</v>
      </c>
      <c r="D45" s="48" t="s">
        <v>50</v>
      </c>
      <c r="E45" s="56">
        <v>2100</v>
      </c>
      <c r="F45"/>
      <c r="G45"/>
      <c r="H45"/>
      <c r="I45"/>
    </row>
    <row r="46" spans="1:9" x14ac:dyDescent="0.3">
      <c r="A46">
        <v>46</v>
      </c>
      <c r="B46" s="110"/>
      <c r="C46" s="57" t="s">
        <v>92</v>
      </c>
      <c r="D46" s="48" t="s">
        <v>50</v>
      </c>
      <c r="E46" s="56">
        <v>2500</v>
      </c>
      <c r="F46"/>
      <c r="G46"/>
      <c r="H46"/>
      <c r="I46"/>
    </row>
    <row r="47" spans="1:9" x14ac:dyDescent="0.3">
      <c r="A47">
        <v>47</v>
      </c>
      <c r="B47" s="110"/>
      <c r="C47" s="57" t="s">
        <v>93</v>
      </c>
      <c r="D47" s="48" t="s">
        <v>50</v>
      </c>
      <c r="E47" s="56">
        <v>2700</v>
      </c>
      <c r="F47"/>
      <c r="G47"/>
      <c r="H47"/>
      <c r="I47"/>
    </row>
    <row r="48" spans="1:9" x14ac:dyDescent="0.3">
      <c r="A48">
        <v>48</v>
      </c>
      <c r="B48" s="110"/>
      <c r="C48" s="57" t="s">
        <v>94</v>
      </c>
      <c r="D48" s="48" t="s">
        <v>50</v>
      </c>
      <c r="E48" s="56">
        <v>2900</v>
      </c>
      <c r="F48"/>
      <c r="G48"/>
      <c r="H48"/>
      <c r="I48"/>
    </row>
    <row r="49" spans="1:9" x14ac:dyDescent="0.3">
      <c r="A49">
        <v>49</v>
      </c>
      <c r="B49" s="111"/>
      <c r="C49" s="57" t="s">
        <v>95</v>
      </c>
      <c r="D49" s="48" t="s">
        <v>50</v>
      </c>
      <c r="E49" s="58">
        <v>3000</v>
      </c>
      <c r="F49"/>
      <c r="G49"/>
      <c r="H49"/>
      <c r="I49"/>
    </row>
    <row r="50" spans="1:9" x14ac:dyDescent="0.3">
      <c r="A50">
        <v>50</v>
      </c>
      <c r="B50" s="112" t="s">
        <v>96</v>
      </c>
      <c r="C50" s="59" t="s">
        <v>97</v>
      </c>
      <c r="D50" s="60" t="s">
        <v>50</v>
      </c>
      <c r="E50" s="61">
        <v>800</v>
      </c>
      <c r="F50"/>
      <c r="G50"/>
      <c r="H50"/>
      <c r="I50"/>
    </row>
    <row r="51" spans="1:9" x14ac:dyDescent="0.3">
      <c r="A51">
        <v>51</v>
      </c>
      <c r="B51" s="112"/>
      <c r="C51" s="52" t="s">
        <v>98</v>
      </c>
      <c r="D51" s="48" t="s">
        <v>50</v>
      </c>
      <c r="E51" s="51">
        <v>2300</v>
      </c>
      <c r="F51"/>
      <c r="G51"/>
      <c r="H51"/>
      <c r="I51"/>
    </row>
    <row r="52" spans="1:9" x14ac:dyDescent="0.3">
      <c r="A52">
        <v>52</v>
      </c>
      <c r="B52" s="112"/>
      <c r="C52" s="52" t="s">
        <v>99</v>
      </c>
      <c r="D52" s="48" t="s">
        <v>50</v>
      </c>
      <c r="E52" s="51">
        <v>2700</v>
      </c>
      <c r="F52"/>
      <c r="G52"/>
      <c r="H52"/>
      <c r="I52"/>
    </row>
    <row r="53" spans="1:9" x14ac:dyDescent="0.3">
      <c r="A53">
        <v>53</v>
      </c>
      <c r="B53" s="112"/>
      <c r="C53" s="52" t="s">
        <v>100</v>
      </c>
      <c r="D53" s="48" t="s">
        <v>50</v>
      </c>
      <c r="E53" s="51">
        <v>2300</v>
      </c>
      <c r="F53"/>
      <c r="G53"/>
      <c r="H53"/>
      <c r="I53"/>
    </row>
    <row r="54" spans="1:9" x14ac:dyDescent="0.3">
      <c r="A54">
        <v>54</v>
      </c>
      <c r="B54" s="107"/>
      <c r="C54" s="52" t="s">
        <v>101</v>
      </c>
      <c r="D54" s="48" t="s">
        <v>50</v>
      </c>
      <c r="E54" s="51">
        <v>2700</v>
      </c>
      <c r="F54"/>
      <c r="G54"/>
      <c r="H54"/>
      <c r="I54"/>
    </row>
    <row r="55" spans="1:9" ht="15" thickBot="1" x14ac:dyDescent="0.35">
      <c r="A55">
        <v>55</v>
      </c>
      <c r="B55" s="100" t="s">
        <v>102</v>
      </c>
      <c r="C55" s="39" t="s">
        <v>103</v>
      </c>
      <c r="D55" s="32" t="s">
        <v>50</v>
      </c>
      <c r="E55" s="37">
        <v>500</v>
      </c>
      <c r="F55"/>
      <c r="G55"/>
      <c r="H55"/>
      <c r="I55"/>
    </row>
    <row r="56" spans="1:9" ht="15" thickBot="1" x14ac:dyDescent="0.35">
      <c r="A56">
        <v>56</v>
      </c>
      <c r="B56" s="100"/>
      <c r="C56" s="39" t="s">
        <v>104</v>
      </c>
      <c r="D56" s="32" t="s">
        <v>50</v>
      </c>
      <c r="E56" s="37">
        <v>500</v>
      </c>
      <c r="F56"/>
      <c r="G56"/>
      <c r="H56"/>
      <c r="I56"/>
    </row>
    <row r="57" spans="1:9" ht="15" thickBot="1" x14ac:dyDescent="0.35">
      <c r="A57">
        <v>57</v>
      </c>
      <c r="B57" s="100"/>
      <c r="C57" s="39" t="s">
        <v>105</v>
      </c>
      <c r="D57" s="32" t="s">
        <v>50</v>
      </c>
      <c r="E57" s="37">
        <v>900</v>
      </c>
      <c r="F57"/>
      <c r="G57"/>
      <c r="H57"/>
      <c r="I57"/>
    </row>
    <row r="58" spans="1:9" ht="15" thickBot="1" x14ac:dyDescent="0.35">
      <c r="A58">
        <v>58</v>
      </c>
      <c r="B58" s="100"/>
      <c r="C58" s="39" t="s">
        <v>106</v>
      </c>
      <c r="D58" s="36" t="s">
        <v>107</v>
      </c>
      <c r="E58" s="37">
        <v>100</v>
      </c>
      <c r="F58"/>
      <c r="G58"/>
      <c r="H58"/>
      <c r="I58"/>
    </row>
    <row r="59" spans="1:9" ht="15" thickBot="1" x14ac:dyDescent="0.35">
      <c r="A59">
        <v>59</v>
      </c>
      <c r="B59" s="100"/>
      <c r="C59" s="39" t="s">
        <v>108</v>
      </c>
      <c r="D59" s="36" t="s">
        <v>52</v>
      </c>
      <c r="E59" s="37">
        <v>0.7</v>
      </c>
      <c r="F59"/>
      <c r="G59"/>
      <c r="H59"/>
      <c r="I59"/>
    </row>
    <row r="60" spans="1:9" ht="15" thickBot="1" x14ac:dyDescent="0.35">
      <c r="A60">
        <v>60</v>
      </c>
      <c r="B60" s="100"/>
      <c r="C60" s="39" t="s">
        <v>109</v>
      </c>
      <c r="D60" s="36" t="s">
        <v>110</v>
      </c>
      <c r="E60" s="37" t="s">
        <v>111</v>
      </c>
      <c r="F60"/>
      <c r="G60"/>
      <c r="H60"/>
      <c r="I60"/>
    </row>
    <row r="61" spans="1:9" ht="15" thickBot="1" x14ac:dyDescent="0.35">
      <c r="A61">
        <v>61</v>
      </c>
      <c r="B61" s="101"/>
      <c r="C61" s="40" t="s">
        <v>112</v>
      </c>
      <c r="D61" s="41" t="s">
        <v>113</v>
      </c>
      <c r="E61" s="42">
        <v>250</v>
      </c>
      <c r="F61"/>
      <c r="G61"/>
      <c r="H61"/>
      <c r="I61"/>
    </row>
    <row r="62" spans="1:9" x14ac:dyDescent="0.3">
      <c r="A62">
        <v>0</v>
      </c>
      <c r="B62" s="20" t="s">
        <v>135</v>
      </c>
      <c r="C62" s="2" t="s">
        <v>135</v>
      </c>
      <c r="D62" s="64" t="s">
        <v>135</v>
      </c>
      <c r="E62" s="1">
        <v>0</v>
      </c>
      <c r="F62" s="2"/>
      <c r="H62" s="17"/>
      <c r="I62"/>
    </row>
  </sheetData>
  <autoFilter ref="B1:J82" xr:uid="{96CC304A-6BBE-4328-8B76-3EA61B525663}"/>
  <mergeCells count="7">
    <mergeCell ref="B55:B61"/>
    <mergeCell ref="B2:B12"/>
    <mergeCell ref="B13:B23"/>
    <mergeCell ref="B24:B31"/>
    <mergeCell ref="B32:B39"/>
    <mergeCell ref="B42:B49"/>
    <mergeCell ref="B50:B54"/>
  </mergeCells>
  <conditionalFormatting sqref="N2">
    <cfRule type="cellIs" dxfId="3" priority="1" operator="greaterThan">
      <formula>0.01</formula>
    </cfRule>
    <cfRule type="cellIs" dxfId="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A0D0-5BEC-4CDB-ABF1-39A7053BEC8C}">
  <dimension ref="A1:M112"/>
  <sheetViews>
    <sheetView workbookViewId="0">
      <selection activeCell="A112" sqref="A112:XFD112"/>
    </sheetView>
  </sheetViews>
  <sheetFormatPr baseColWidth="10" defaultRowHeight="14.4" x14ac:dyDescent="0.3"/>
  <cols>
    <col min="2" max="2" width="44.5546875" bestFit="1" customWidth="1"/>
    <col min="3" max="3" width="12.109375" style="2" bestFit="1" customWidth="1"/>
    <col min="5" max="5" width="13.6640625" style="1" bestFit="1" customWidth="1"/>
    <col min="6" max="6" width="9.88671875" style="2" customWidth="1"/>
    <col min="7" max="7" width="15.5546875" style="2" bestFit="1" customWidth="1"/>
    <col min="8" max="8" width="11.44140625" style="17"/>
  </cols>
  <sheetData>
    <row r="1" spans="1:13" x14ac:dyDescent="0.3">
      <c r="A1" s="3" t="s">
        <v>3</v>
      </c>
      <c r="B1" s="3" t="s">
        <v>0</v>
      </c>
      <c r="C1" s="11" t="s">
        <v>4</v>
      </c>
      <c r="D1" s="3" t="s">
        <v>5</v>
      </c>
      <c r="E1" s="4" t="s">
        <v>6</v>
      </c>
      <c r="F1" s="10">
        <v>0.15</v>
      </c>
      <c r="G1" s="10" t="s">
        <v>37</v>
      </c>
      <c r="H1" s="16" t="s">
        <v>13</v>
      </c>
      <c r="I1" s="18" t="s">
        <v>14</v>
      </c>
      <c r="J1" s="14" t="s">
        <v>9</v>
      </c>
      <c r="K1" s="3" t="s">
        <v>10</v>
      </c>
      <c r="L1" s="3" t="s">
        <v>15</v>
      </c>
      <c r="M1" s="3" t="s">
        <v>16</v>
      </c>
    </row>
    <row r="2" spans="1:13" x14ac:dyDescent="0.3">
      <c r="A2" s="3">
        <v>22002</v>
      </c>
      <c r="B2" s="3" t="s">
        <v>36</v>
      </c>
      <c r="C2" s="11">
        <v>1350</v>
      </c>
      <c r="D2" s="3">
        <v>1</v>
      </c>
      <c r="E2" s="11">
        <f t="shared" ref="E2:E65" si="0">(C2*D2)</f>
        <v>1350</v>
      </c>
      <c r="F2" s="11">
        <f>E2*15%</f>
        <v>202.5</v>
      </c>
      <c r="G2" s="11" t="s">
        <v>35</v>
      </c>
      <c r="H2" s="16"/>
      <c r="I2" s="19">
        <f>-((C2-F2)*H2)</f>
        <v>0</v>
      </c>
      <c r="J2" s="15">
        <f>SUM(E2:E111)</f>
        <v>1620</v>
      </c>
      <c r="K2" s="13">
        <f>SUM(F2:F111)</f>
        <v>243</v>
      </c>
      <c r="L2" s="13">
        <f>SUM(I2:I111)</f>
        <v>0</v>
      </c>
      <c r="M2" s="12">
        <f>L2+K2</f>
        <v>243</v>
      </c>
    </row>
    <row r="3" spans="1:13" x14ac:dyDescent="0.3">
      <c r="A3" s="3">
        <v>490712</v>
      </c>
      <c r="B3" s="3" t="s">
        <v>38</v>
      </c>
      <c r="C3" s="11">
        <v>270</v>
      </c>
      <c r="D3" s="3">
        <v>1</v>
      </c>
      <c r="E3" s="11">
        <f t="shared" si="0"/>
        <v>270</v>
      </c>
      <c r="F3" s="11">
        <f t="shared" ref="F3:F66" si="1">E3*15%</f>
        <v>40.5</v>
      </c>
      <c r="G3" s="11" t="s">
        <v>35</v>
      </c>
      <c r="H3" s="16"/>
      <c r="I3" s="19">
        <f t="shared" ref="I3:I66" si="2">-((C3-F3)*H3)</f>
        <v>0</v>
      </c>
    </row>
    <row r="4" spans="1:13" x14ac:dyDescent="0.3">
      <c r="A4" s="3">
        <v>2</v>
      </c>
      <c r="B4" s="3"/>
      <c r="C4" s="11"/>
      <c r="D4" s="3"/>
      <c r="E4" s="11">
        <f t="shared" si="0"/>
        <v>0</v>
      </c>
      <c r="F4" s="11">
        <f t="shared" si="1"/>
        <v>0</v>
      </c>
      <c r="G4" s="11"/>
      <c r="H4" s="16"/>
      <c r="I4" s="19">
        <f t="shared" si="2"/>
        <v>0</v>
      </c>
    </row>
    <row r="5" spans="1:13" x14ac:dyDescent="0.3">
      <c r="A5" s="3"/>
      <c r="B5" s="3"/>
      <c r="C5" s="11"/>
      <c r="D5" s="3"/>
      <c r="E5" s="11">
        <f t="shared" si="0"/>
        <v>0</v>
      </c>
      <c r="F5" s="11">
        <f t="shared" si="1"/>
        <v>0</v>
      </c>
      <c r="G5" s="11"/>
      <c r="H5" s="16"/>
      <c r="I5" s="19">
        <f t="shared" si="2"/>
        <v>0</v>
      </c>
    </row>
    <row r="6" spans="1:13" x14ac:dyDescent="0.3">
      <c r="A6" s="3"/>
      <c r="B6" s="3"/>
      <c r="C6" s="11"/>
      <c r="D6" s="3"/>
      <c r="E6" s="11">
        <f t="shared" si="0"/>
        <v>0</v>
      </c>
      <c r="F6" s="11">
        <f t="shared" si="1"/>
        <v>0</v>
      </c>
      <c r="G6" s="11"/>
      <c r="H6" s="16"/>
      <c r="I6" s="19">
        <f t="shared" si="2"/>
        <v>0</v>
      </c>
    </row>
    <row r="7" spans="1:13" x14ac:dyDescent="0.3">
      <c r="A7" s="3"/>
      <c r="B7" s="3"/>
      <c r="C7" s="11"/>
      <c r="D7" s="3"/>
      <c r="E7" s="11">
        <f t="shared" si="0"/>
        <v>0</v>
      </c>
      <c r="F7" s="11">
        <f t="shared" si="1"/>
        <v>0</v>
      </c>
      <c r="G7" s="11"/>
      <c r="H7" s="16"/>
      <c r="I7" s="19">
        <f t="shared" si="2"/>
        <v>0</v>
      </c>
    </row>
    <row r="8" spans="1:13" x14ac:dyDescent="0.3">
      <c r="A8" s="3"/>
      <c r="B8" s="3"/>
      <c r="C8" s="11"/>
      <c r="D8" s="3">
        <v>1</v>
      </c>
      <c r="E8" s="11">
        <f t="shared" si="0"/>
        <v>0</v>
      </c>
      <c r="F8" s="11">
        <f t="shared" si="1"/>
        <v>0</v>
      </c>
      <c r="G8" s="11"/>
      <c r="H8" s="16">
        <v>1</v>
      </c>
      <c r="I8" s="19">
        <f>-((F8)*H8)</f>
        <v>0</v>
      </c>
    </row>
    <row r="9" spans="1:13" x14ac:dyDescent="0.3">
      <c r="A9" s="3"/>
      <c r="B9" s="3"/>
      <c r="C9" s="11"/>
      <c r="D9" s="3"/>
      <c r="E9" s="11">
        <f t="shared" si="0"/>
        <v>0</v>
      </c>
      <c r="F9" s="11">
        <f t="shared" si="1"/>
        <v>0</v>
      </c>
      <c r="G9" s="11"/>
      <c r="H9" s="16"/>
      <c r="I9" s="19">
        <f t="shared" si="2"/>
        <v>0</v>
      </c>
    </row>
    <row r="10" spans="1:13" x14ac:dyDescent="0.3">
      <c r="A10" s="3"/>
      <c r="B10" s="3"/>
      <c r="C10" s="11"/>
      <c r="D10" s="3"/>
      <c r="E10" s="11">
        <f t="shared" si="0"/>
        <v>0</v>
      </c>
      <c r="F10" s="11">
        <f t="shared" si="1"/>
        <v>0</v>
      </c>
      <c r="G10" s="11"/>
      <c r="H10" s="16"/>
      <c r="I10" s="19">
        <f t="shared" si="2"/>
        <v>0</v>
      </c>
    </row>
    <row r="11" spans="1:13" x14ac:dyDescent="0.3">
      <c r="A11" s="3"/>
      <c r="B11" s="3"/>
      <c r="C11" s="11"/>
      <c r="D11" s="3"/>
      <c r="E11" s="11">
        <f t="shared" si="0"/>
        <v>0</v>
      </c>
      <c r="F11" s="11">
        <f t="shared" si="1"/>
        <v>0</v>
      </c>
      <c r="G11" s="11"/>
      <c r="H11" s="16"/>
      <c r="I11" s="19">
        <f t="shared" si="2"/>
        <v>0</v>
      </c>
    </row>
    <row r="12" spans="1:13" x14ac:dyDescent="0.3">
      <c r="A12" s="3"/>
      <c r="B12" s="3"/>
      <c r="C12" s="11"/>
      <c r="D12" s="3"/>
      <c r="E12" s="11">
        <f t="shared" si="0"/>
        <v>0</v>
      </c>
      <c r="F12" s="11">
        <f t="shared" si="1"/>
        <v>0</v>
      </c>
      <c r="G12" s="11"/>
      <c r="H12" s="16"/>
      <c r="I12" s="19">
        <f t="shared" si="2"/>
        <v>0</v>
      </c>
    </row>
    <row r="13" spans="1:13" x14ac:dyDescent="0.3">
      <c r="A13" s="3"/>
      <c r="B13" s="3"/>
      <c r="C13" s="11"/>
      <c r="D13" s="3"/>
      <c r="E13" s="11">
        <f t="shared" si="0"/>
        <v>0</v>
      </c>
      <c r="F13" s="11">
        <f t="shared" si="1"/>
        <v>0</v>
      </c>
      <c r="G13" s="11"/>
      <c r="H13" s="16"/>
      <c r="I13" s="19">
        <f t="shared" si="2"/>
        <v>0</v>
      </c>
    </row>
    <row r="14" spans="1:13" x14ac:dyDescent="0.3">
      <c r="A14" s="3"/>
      <c r="B14" s="3"/>
      <c r="C14" s="11"/>
      <c r="D14" s="3"/>
      <c r="E14" s="11">
        <f t="shared" si="0"/>
        <v>0</v>
      </c>
      <c r="F14" s="11">
        <f t="shared" si="1"/>
        <v>0</v>
      </c>
      <c r="G14" s="11"/>
      <c r="H14" s="16"/>
      <c r="I14" s="19">
        <f t="shared" si="2"/>
        <v>0</v>
      </c>
    </row>
    <row r="15" spans="1:13" x14ac:dyDescent="0.3">
      <c r="A15" s="3"/>
      <c r="B15" s="3"/>
      <c r="C15" s="11"/>
      <c r="D15" s="3">
        <v>1</v>
      </c>
      <c r="E15" s="11">
        <f t="shared" si="0"/>
        <v>0</v>
      </c>
      <c r="F15" s="11">
        <f t="shared" si="1"/>
        <v>0</v>
      </c>
      <c r="G15" s="11"/>
      <c r="H15" s="16"/>
      <c r="I15" s="19">
        <f t="shared" si="2"/>
        <v>0</v>
      </c>
    </row>
    <row r="16" spans="1:13" x14ac:dyDescent="0.3">
      <c r="A16" s="3"/>
      <c r="B16" s="3"/>
      <c r="C16" s="11"/>
      <c r="D16" s="3"/>
      <c r="E16" s="11">
        <f t="shared" si="0"/>
        <v>0</v>
      </c>
      <c r="F16" s="11">
        <f t="shared" si="1"/>
        <v>0</v>
      </c>
      <c r="G16" s="11"/>
      <c r="H16" s="16"/>
      <c r="I16" s="19">
        <f t="shared" si="2"/>
        <v>0</v>
      </c>
    </row>
    <row r="17" spans="1:9" x14ac:dyDescent="0.3">
      <c r="A17" s="3"/>
      <c r="B17" s="3"/>
      <c r="C17" s="11"/>
      <c r="D17" s="3"/>
      <c r="E17" s="11">
        <f t="shared" si="0"/>
        <v>0</v>
      </c>
      <c r="F17" s="11">
        <f t="shared" si="1"/>
        <v>0</v>
      </c>
      <c r="G17" s="11"/>
      <c r="H17" s="16"/>
      <c r="I17" s="19">
        <f t="shared" si="2"/>
        <v>0</v>
      </c>
    </row>
    <row r="18" spans="1:9" x14ac:dyDescent="0.3">
      <c r="A18" s="3"/>
      <c r="B18" s="3"/>
      <c r="C18" s="11"/>
      <c r="D18" s="3"/>
      <c r="E18" s="11">
        <f t="shared" si="0"/>
        <v>0</v>
      </c>
      <c r="F18" s="11">
        <f t="shared" si="1"/>
        <v>0</v>
      </c>
      <c r="G18" s="11"/>
      <c r="H18" s="16"/>
      <c r="I18" s="19">
        <f t="shared" si="2"/>
        <v>0</v>
      </c>
    </row>
    <row r="19" spans="1:9" x14ac:dyDescent="0.3">
      <c r="A19" s="3"/>
      <c r="B19" s="3"/>
      <c r="C19" s="11"/>
      <c r="D19" s="3"/>
      <c r="E19" s="11">
        <f t="shared" si="0"/>
        <v>0</v>
      </c>
      <c r="F19" s="11">
        <f t="shared" si="1"/>
        <v>0</v>
      </c>
      <c r="G19" s="11"/>
      <c r="H19" s="16"/>
      <c r="I19" s="19">
        <f t="shared" si="2"/>
        <v>0</v>
      </c>
    </row>
    <row r="20" spans="1:9" x14ac:dyDescent="0.3">
      <c r="A20" s="3"/>
      <c r="B20" s="3"/>
      <c r="C20" s="11"/>
      <c r="D20" s="3"/>
      <c r="E20" s="11">
        <f t="shared" si="0"/>
        <v>0</v>
      </c>
      <c r="F20" s="11">
        <f t="shared" si="1"/>
        <v>0</v>
      </c>
      <c r="G20" s="11"/>
      <c r="H20" s="16"/>
      <c r="I20" s="19">
        <f t="shared" si="2"/>
        <v>0</v>
      </c>
    </row>
    <row r="21" spans="1:9" x14ac:dyDescent="0.3">
      <c r="A21" s="3"/>
      <c r="B21" s="3"/>
      <c r="C21" s="11"/>
      <c r="D21" s="3"/>
      <c r="E21" s="11">
        <f t="shared" si="0"/>
        <v>0</v>
      </c>
      <c r="F21" s="11">
        <f t="shared" si="1"/>
        <v>0</v>
      </c>
      <c r="G21" s="11"/>
      <c r="H21" s="16"/>
      <c r="I21" s="19">
        <f t="shared" si="2"/>
        <v>0</v>
      </c>
    </row>
    <row r="22" spans="1:9" x14ac:dyDescent="0.3">
      <c r="A22" s="3"/>
      <c r="B22" s="3"/>
      <c r="C22" s="11"/>
      <c r="D22" s="3">
        <v>1</v>
      </c>
      <c r="E22" s="11">
        <f t="shared" si="0"/>
        <v>0</v>
      </c>
      <c r="F22" s="11">
        <f t="shared" si="1"/>
        <v>0</v>
      </c>
      <c r="G22" s="11"/>
      <c r="H22" s="16"/>
      <c r="I22" s="19">
        <f t="shared" si="2"/>
        <v>0</v>
      </c>
    </row>
    <row r="23" spans="1:9" x14ac:dyDescent="0.3">
      <c r="A23" s="3"/>
      <c r="B23" s="3"/>
      <c r="C23" s="11"/>
      <c r="D23" s="3"/>
      <c r="E23" s="11">
        <f t="shared" si="0"/>
        <v>0</v>
      </c>
      <c r="F23" s="11">
        <f t="shared" si="1"/>
        <v>0</v>
      </c>
      <c r="G23" s="11"/>
      <c r="H23" s="16"/>
      <c r="I23" s="19">
        <f t="shared" si="2"/>
        <v>0</v>
      </c>
    </row>
    <row r="24" spans="1:9" x14ac:dyDescent="0.3">
      <c r="A24" s="3"/>
      <c r="B24" s="3"/>
      <c r="C24" s="11"/>
      <c r="D24" s="3"/>
      <c r="E24" s="11">
        <f t="shared" si="0"/>
        <v>0</v>
      </c>
      <c r="F24" s="11">
        <f t="shared" si="1"/>
        <v>0</v>
      </c>
      <c r="G24" s="11"/>
      <c r="H24" s="16"/>
      <c r="I24" s="19">
        <f t="shared" si="2"/>
        <v>0</v>
      </c>
    </row>
    <row r="25" spans="1:9" x14ac:dyDescent="0.3">
      <c r="A25" s="3"/>
      <c r="B25" s="3"/>
      <c r="C25" s="11"/>
      <c r="D25" s="3"/>
      <c r="E25" s="11">
        <f t="shared" si="0"/>
        <v>0</v>
      </c>
      <c r="F25" s="11">
        <f t="shared" si="1"/>
        <v>0</v>
      </c>
      <c r="G25" s="11"/>
      <c r="H25" s="16"/>
      <c r="I25" s="19">
        <f t="shared" si="2"/>
        <v>0</v>
      </c>
    </row>
    <row r="26" spans="1:9" x14ac:dyDescent="0.3">
      <c r="A26" s="3"/>
      <c r="B26" s="3"/>
      <c r="C26" s="11"/>
      <c r="D26" s="3"/>
      <c r="E26" s="11">
        <f t="shared" si="0"/>
        <v>0</v>
      </c>
      <c r="F26" s="11">
        <f t="shared" si="1"/>
        <v>0</v>
      </c>
      <c r="G26" s="11"/>
      <c r="H26" s="16"/>
      <c r="I26" s="19">
        <f t="shared" si="2"/>
        <v>0</v>
      </c>
    </row>
    <row r="27" spans="1:9" x14ac:dyDescent="0.3">
      <c r="A27" s="3"/>
      <c r="B27" s="3"/>
      <c r="C27" s="11"/>
      <c r="D27" s="3"/>
      <c r="E27" s="11">
        <f t="shared" si="0"/>
        <v>0</v>
      </c>
      <c r="F27" s="11">
        <f t="shared" si="1"/>
        <v>0</v>
      </c>
      <c r="G27" s="11"/>
      <c r="H27" s="16"/>
      <c r="I27" s="19">
        <f t="shared" si="2"/>
        <v>0</v>
      </c>
    </row>
    <row r="28" spans="1:9" x14ac:dyDescent="0.3">
      <c r="A28" s="3"/>
      <c r="B28" s="3"/>
      <c r="C28" s="11"/>
      <c r="D28" s="3"/>
      <c r="E28" s="11">
        <f t="shared" si="0"/>
        <v>0</v>
      </c>
      <c r="F28" s="11">
        <f t="shared" si="1"/>
        <v>0</v>
      </c>
      <c r="G28" s="11"/>
      <c r="H28" s="16"/>
      <c r="I28" s="19">
        <f t="shared" si="2"/>
        <v>0</v>
      </c>
    </row>
    <row r="29" spans="1:9" x14ac:dyDescent="0.3">
      <c r="A29" s="3"/>
      <c r="B29" s="3"/>
      <c r="C29" s="11"/>
      <c r="D29" s="3"/>
      <c r="E29" s="11">
        <f t="shared" si="0"/>
        <v>0</v>
      </c>
      <c r="F29" s="11">
        <f t="shared" si="1"/>
        <v>0</v>
      </c>
      <c r="G29" s="11"/>
      <c r="H29" s="16"/>
      <c r="I29" s="19">
        <f t="shared" si="2"/>
        <v>0</v>
      </c>
    </row>
    <row r="30" spans="1:9" x14ac:dyDescent="0.3">
      <c r="A30" s="3"/>
      <c r="B30" s="3"/>
      <c r="C30" s="11"/>
      <c r="D30" s="3"/>
      <c r="E30" s="11">
        <f t="shared" si="0"/>
        <v>0</v>
      </c>
      <c r="F30" s="11">
        <f t="shared" si="1"/>
        <v>0</v>
      </c>
      <c r="G30" s="11"/>
      <c r="H30" s="16"/>
      <c r="I30" s="19">
        <f t="shared" si="2"/>
        <v>0</v>
      </c>
    </row>
    <row r="31" spans="1:9" x14ac:dyDescent="0.3">
      <c r="A31" s="3"/>
      <c r="B31" s="3"/>
      <c r="C31" s="11"/>
      <c r="D31" s="3"/>
      <c r="E31" s="11">
        <f t="shared" si="0"/>
        <v>0</v>
      </c>
      <c r="F31" s="11">
        <f t="shared" si="1"/>
        <v>0</v>
      </c>
      <c r="G31" s="11"/>
      <c r="H31" s="16"/>
      <c r="I31" s="19">
        <f t="shared" si="2"/>
        <v>0</v>
      </c>
    </row>
    <row r="32" spans="1:9" x14ac:dyDescent="0.3">
      <c r="A32" s="3"/>
      <c r="B32" s="3"/>
      <c r="C32" s="11"/>
      <c r="D32" s="3"/>
      <c r="E32" s="11">
        <f t="shared" si="0"/>
        <v>0</v>
      </c>
      <c r="F32" s="11">
        <f t="shared" si="1"/>
        <v>0</v>
      </c>
      <c r="G32" s="11"/>
      <c r="H32" s="16"/>
      <c r="I32" s="19">
        <f t="shared" si="2"/>
        <v>0</v>
      </c>
    </row>
    <row r="33" spans="1:9" x14ac:dyDescent="0.3">
      <c r="A33" s="3"/>
      <c r="B33" s="3"/>
      <c r="C33" s="11"/>
      <c r="D33" s="3"/>
      <c r="E33" s="11">
        <f t="shared" si="0"/>
        <v>0</v>
      </c>
      <c r="F33" s="11">
        <f t="shared" si="1"/>
        <v>0</v>
      </c>
      <c r="G33" s="11"/>
      <c r="H33" s="16"/>
      <c r="I33" s="19">
        <f t="shared" si="2"/>
        <v>0</v>
      </c>
    </row>
    <row r="34" spans="1:9" x14ac:dyDescent="0.3">
      <c r="A34" s="3"/>
      <c r="B34" s="3"/>
      <c r="C34" s="11"/>
      <c r="D34" s="3"/>
      <c r="E34" s="11">
        <f t="shared" si="0"/>
        <v>0</v>
      </c>
      <c r="F34" s="11">
        <f t="shared" si="1"/>
        <v>0</v>
      </c>
      <c r="G34" s="11"/>
      <c r="H34" s="16"/>
      <c r="I34" s="19">
        <f t="shared" si="2"/>
        <v>0</v>
      </c>
    </row>
    <row r="35" spans="1:9" x14ac:dyDescent="0.3">
      <c r="A35" s="3"/>
      <c r="B35" s="3"/>
      <c r="C35" s="11"/>
      <c r="D35" s="3"/>
      <c r="E35" s="11">
        <f t="shared" si="0"/>
        <v>0</v>
      </c>
      <c r="F35" s="11">
        <f t="shared" si="1"/>
        <v>0</v>
      </c>
      <c r="G35" s="11"/>
      <c r="H35" s="16"/>
      <c r="I35" s="19">
        <f t="shared" si="2"/>
        <v>0</v>
      </c>
    </row>
    <row r="36" spans="1:9" x14ac:dyDescent="0.3">
      <c r="A36" s="3"/>
      <c r="B36" s="3"/>
      <c r="C36" s="11"/>
      <c r="D36" s="3"/>
      <c r="E36" s="11">
        <f t="shared" si="0"/>
        <v>0</v>
      </c>
      <c r="F36" s="11">
        <f t="shared" si="1"/>
        <v>0</v>
      </c>
      <c r="G36" s="11"/>
      <c r="H36" s="16"/>
      <c r="I36" s="19">
        <f t="shared" si="2"/>
        <v>0</v>
      </c>
    </row>
    <row r="37" spans="1:9" x14ac:dyDescent="0.3">
      <c r="A37" s="3"/>
      <c r="B37" s="3"/>
      <c r="C37" s="11"/>
      <c r="D37" s="3"/>
      <c r="E37" s="11">
        <f t="shared" si="0"/>
        <v>0</v>
      </c>
      <c r="F37" s="11">
        <f t="shared" si="1"/>
        <v>0</v>
      </c>
      <c r="G37" s="11"/>
      <c r="H37" s="16"/>
      <c r="I37" s="19">
        <f t="shared" si="2"/>
        <v>0</v>
      </c>
    </row>
    <row r="38" spans="1:9" x14ac:dyDescent="0.3">
      <c r="A38" s="3"/>
      <c r="B38" s="3"/>
      <c r="C38" s="11"/>
      <c r="D38" s="3"/>
      <c r="E38" s="11">
        <f t="shared" si="0"/>
        <v>0</v>
      </c>
      <c r="F38" s="11">
        <f t="shared" si="1"/>
        <v>0</v>
      </c>
      <c r="G38" s="11"/>
      <c r="H38" s="16"/>
      <c r="I38" s="19">
        <f t="shared" si="2"/>
        <v>0</v>
      </c>
    </row>
    <row r="39" spans="1:9" x14ac:dyDescent="0.3">
      <c r="A39" s="3"/>
      <c r="B39" s="3"/>
      <c r="C39" s="11"/>
      <c r="D39" s="3"/>
      <c r="E39" s="11">
        <f t="shared" si="0"/>
        <v>0</v>
      </c>
      <c r="F39" s="11">
        <f t="shared" si="1"/>
        <v>0</v>
      </c>
      <c r="G39" s="11"/>
      <c r="H39" s="16"/>
      <c r="I39" s="19">
        <f t="shared" si="2"/>
        <v>0</v>
      </c>
    </row>
    <row r="40" spans="1:9" x14ac:dyDescent="0.3">
      <c r="A40" s="3"/>
      <c r="B40" s="3"/>
      <c r="C40" s="11"/>
      <c r="D40" s="3"/>
      <c r="E40" s="11">
        <f t="shared" si="0"/>
        <v>0</v>
      </c>
      <c r="F40" s="11">
        <f t="shared" si="1"/>
        <v>0</v>
      </c>
      <c r="G40" s="11"/>
      <c r="H40" s="16"/>
      <c r="I40" s="19">
        <f t="shared" si="2"/>
        <v>0</v>
      </c>
    </row>
    <row r="41" spans="1:9" x14ac:dyDescent="0.3">
      <c r="A41" s="3"/>
      <c r="B41" s="3"/>
      <c r="C41" s="11"/>
      <c r="D41" s="3"/>
      <c r="E41" s="11">
        <f t="shared" si="0"/>
        <v>0</v>
      </c>
      <c r="F41" s="11">
        <f t="shared" si="1"/>
        <v>0</v>
      </c>
      <c r="G41" s="11"/>
      <c r="H41" s="16"/>
      <c r="I41" s="19">
        <f t="shared" si="2"/>
        <v>0</v>
      </c>
    </row>
    <row r="42" spans="1:9" x14ac:dyDescent="0.3">
      <c r="A42" s="3"/>
      <c r="B42" s="3"/>
      <c r="C42" s="11"/>
      <c r="D42" s="3"/>
      <c r="E42" s="11">
        <f t="shared" si="0"/>
        <v>0</v>
      </c>
      <c r="F42" s="11">
        <f t="shared" si="1"/>
        <v>0</v>
      </c>
      <c r="G42" s="11"/>
      <c r="H42" s="16"/>
      <c r="I42" s="19">
        <f t="shared" si="2"/>
        <v>0</v>
      </c>
    </row>
    <row r="43" spans="1:9" x14ac:dyDescent="0.3">
      <c r="A43" s="3"/>
      <c r="B43" s="3"/>
      <c r="C43" s="11"/>
      <c r="D43" s="3"/>
      <c r="E43" s="11">
        <f t="shared" si="0"/>
        <v>0</v>
      </c>
      <c r="F43" s="11">
        <f t="shared" si="1"/>
        <v>0</v>
      </c>
      <c r="G43" s="11"/>
      <c r="H43" s="16"/>
      <c r="I43" s="19">
        <f t="shared" si="2"/>
        <v>0</v>
      </c>
    </row>
    <row r="44" spans="1:9" x14ac:dyDescent="0.3">
      <c r="A44" s="3"/>
      <c r="B44" s="3"/>
      <c r="C44" s="11"/>
      <c r="D44" s="3">
        <v>1</v>
      </c>
      <c r="E44" s="11">
        <f t="shared" si="0"/>
        <v>0</v>
      </c>
      <c r="F44" s="11">
        <f t="shared" si="1"/>
        <v>0</v>
      </c>
      <c r="G44" s="11"/>
      <c r="H44" s="16">
        <v>1</v>
      </c>
      <c r="I44" s="19">
        <f t="shared" si="2"/>
        <v>0</v>
      </c>
    </row>
    <row r="45" spans="1:9" x14ac:dyDescent="0.3">
      <c r="A45" s="3"/>
      <c r="B45" s="3"/>
      <c r="C45" s="11"/>
      <c r="D45" s="3"/>
      <c r="E45" s="11">
        <f t="shared" si="0"/>
        <v>0</v>
      </c>
      <c r="F45" s="11">
        <f t="shared" si="1"/>
        <v>0</v>
      </c>
      <c r="G45" s="11"/>
      <c r="H45" s="16"/>
      <c r="I45" s="19">
        <f t="shared" si="2"/>
        <v>0</v>
      </c>
    </row>
    <row r="46" spans="1:9" x14ac:dyDescent="0.3">
      <c r="A46" s="3"/>
      <c r="B46" s="3"/>
      <c r="C46" s="11"/>
      <c r="D46" s="3"/>
      <c r="E46" s="11">
        <f t="shared" si="0"/>
        <v>0</v>
      </c>
      <c r="F46" s="11">
        <f t="shared" si="1"/>
        <v>0</v>
      </c>
      <c r="G46" s="11"/>
      <c r="H46" s="16"/>
      <c r="I46" s="19">
        <f t="shared" si="2"/>
        <v>0</v>
      </c>
    </row>
    <row r="47" spans="1:9" x14ac:dyDescent="0.3">
      <c r="A47" s="3"/>
      <c r="B47" s="3"/>
      <c r="C47" s="11"/>
      <c r="D47" s="3"/>
      <c r="E47" s="11">
        <f t="shared" si="0"/>
        <v>0</v>
      </c>
      <c r="F47" s="11">
        <f t="shared" si="1"/>
        <v>0</v>
      </c>
      <c r="G47" s="11"/>
      <c r="H47" s="16"/>
      <c r="I47" s="19">
        <f t="shared" si="2"/>
        <v>0</v>
      </c>
    </row>
    <row r="48" spans="1:9" x14ac:dyDescent="0.3">
      <c r="A48" s="3"/>
      <c r="B48" s="3"/>
      <c r="C48" s="11"/>
      <c r="D48" s="3"/>
      <c r="E48" s="11">
        <f t="shared" si="0"/>
        <v>0</v>
      </c>
      <c r="F48" s="11">
        <f t="shared" si="1"/>
        <v>0</v>
      </c>
      <c r="G48" s="11"/>
      <c r="H48" s="16"/>
      <c r="I48" s="19">
        <f t="shared" si="2"/>
        <v>0</v>
      </c>
    </row>
    <row r="49" spans="1:9" x14ac:dyDescent="0.3">
      <c r="A49" s="3"/>
      <c r="B49" s="3"/>
      <c r="C49" s="11"/>
      <c r="D49" s="3"/>
      <c r="E49" s="11">
        <f t="shared" si="0"/>
        <v>0</v>
      </c>
      <c r="F49" s="11">
        <f t="shared" si="1"/>
        <v>0</v>
      </c>
      <c r="G49" s="11"/>
      <c r="H49" s="16"/>
      <c r="I49" s="19">
        <f t="shared" si="2"/>
        <v>0</v>
      </c>
    </row>
    <row r="50" spans="1:9" x14ac:dyDescent="0.3">
      <c r="A50" s="3"/>
      <c r="B50" s="3"/>
      <c r="C50" s="11"/>
      <c r="D50" s="3"/>
      <c r="E50" s="11">
        <f t="shared" si="0"/>
        <v>0</v>
      </c>
      <c r="F50" s="11">
        <f t="shared" si="1"/>
        <v>0</v>
      </c>
      <c r="G50" s="11"/>
      <c r="H50" s="16"/>
      <c r="I50" s="19">
        <f t="shared" si="2"/>
        <v>0</v>
      </c>
    </row>
    <row r="51" spans="1:9" x14ac:dyDescent="0.3">
      <c r="A51" s="3"/>
      <c r="B51" s="3"/>
      <c r="C51" s="11"/>
      <c r="D51" s="3"/>
      <c r="E51" s="11">
        <f t="shared" si="0"/>
        <v>0</v>
      </c>
      <c r="F51" s="11">
        <f t="shared" si="1"/>
        <v>0</v>
      </c>
      <c r="G51" s="11"/>
      <c r="H51" s="16"/>
      <c r="I51" s="19">
        <f t="shared" si="2"/>
        <v>0</v>
      </c>
    </row>
    <row r="52" spans="1:9" x14ac:dyDescent="0.3">
      <c r="A52" s="3"/>
      <c r="B52" s="3"/>
      <c r="C52" s="11"/>
      <c r="D52" s="3"/>
      <c r="E52" s="11">
        <f t="shared" si="0"/>
        <v>0</v>
      </c>
      <c r="F52" s="11">
        <f t="shared" si="1"/>
        <v>0</v>
      </c>
      <c r="G52" s="11"/>
      <c r="H52" s="16"/>
      <c r="I52" s="19">
        <f t="shared" si="2"/>
        <v>0</v>
      </c>
    </row>
    <row r="53" spans="1:9" x14ac:dyDescent="0.3">
      <c r="A53" s="3"/>
      <c r="B53" s="3"/>
      <c r="C53" s="11"/>
      <c r="D53" s="3"/>
      <c r="E53" s="11">
        <f t="shared" si="0"/>
        <v>0</v>
      </c>
      <c r="F53" s="11">
        <f t="shared" si="1"/>
        <v>0</v>
      </c>
      <c r="G53" s="11"/>
      <c r="H53" s="16"/>
      <c r="I53" s="19">
        <f t="shared" si="2"/>
        <v>0</v>
      </c>
    </row>
    <row r="54" spans="1:9" x14ac:dyDescent="0.3">
      <c r="A54" s="3"/>
      <c r="B54" s="3"/>
      <c r="C54" s="11"/>
      <c r="D54" s="3">
        <v>3</v>
      </c>
      <c r="E54" s="11">
        <f t="shared" si="0"/>
        <v>0</v>
      </c>
      <c r="F54" s="11">
        <f t="shared" si="1"/>
        <v>0</v>
      </c>
      <c r="G54" s="11"/>
      <c r="H54" s="16"/>
      <c r="I54" s="19">
        <f t="shared" si="2"/>
        <v>0</v>
      </c>
    </row>
    <row r="55" spans="1:9" x14ac:dyDescent="0.3">
      <c r="A55" s="3"/>
      <c r="B55" s="3"/>
      <c r="C55" s="11"/>
      <c r="D55" s="3">
        <v>5</v>
      </c>
      <c r="E55" s="11">
        <f t="shared" si="0"/>
        <v>0</v>
      </c>
      <c r="F55" s="11">
        <f t="shared" si="1"/>
        <v>0</v>
      </c>
      <c r="G55" s="11"/>
      <c r="H55" s="16"/>
      <c r="I55" s="19">
        <f t="shared" si="2"/>
        <v>0</v>
      </c>
    </row>
    <row r="56" spans="1:9" x14ac:dyDescent="0.3">
      <c r="A56" s="3"/>
      <c r="B56" s="3"/>
      <c r="C56" s="11"/>
      <c r="D56" s="3"/>
      <c r="E56" s="11">
        <f t="shared" si="0"/>
        <v>0</v>
      </c>
      <c r="F56" s="11">
        <f t="shared" si="1"/>
        <v>0</v>
      </c>
      <c r="G56" s="11"/>
      <c r="H56" s="16"/>
      <c r="I56" s="19">
        <f t="shared" si="2"/>
        <v>0</v>
      </c>
    </row>
    <row r="57" spans="1:9" x14ac:dyDescent="0.3">
      <c r="A57" s="3"/>
      <c r="B57" s="3"/>
      <c r="C57" s="11"/>
      <c r="D57" s="3"/>
      <c r="E57" s="11">
        <f t="shared" si="0"/>
        <v>0</v>
      </c>
      <c r="F57" s="11">
        <f t="shared" si="1"/>
        <v>0</v>
      </c>
      <c r="G57" s="11"/>
      <c r="H57" s="16"/>
      <c r="I57" s="19">
        <f t="shared" si="2"/>
        <v>0</v>
      </c>
    </row>
    <row r="58" spans="1:9" x14ac:dyDescent="0.3">
      <c r="A58" s="3"/>
      <c r="B58" s="3"/>
      <c r="C58" s="11"/>
      <c r="D58" s="3"/>
      <c r="E58" s="11">
        <f t="shared" si="0"/>
        <v>0</v>
      </c>
      <c r="F58" s="11">
        <f t="shared" si="1"/>
        <v>0</v>
      </c>
      <c r="G58" s="11"/>
      <c r="H58" s="16"/>
      <c r="I58" s="19">
        <f t="shared" si="2"/>
        <v>0</v>
      </c>
    </row>
    <row r="59" spans="1:9" x14ac:dyDescent="0.3">
      <c r="A59" s="3"/>
      <c r="B59" s="3"/>
      <c r="C59" s="11"/>
      <c r="D59" s="3"/>
      <c r="E59" s="11">
        <f t="shared" si="0"/>
        <v>0</v>
      </c>
      <c r="F59" s="11">
        <f t="shared" si="1"/>
        <v>0</v>
      </c>
      <c r="G59" s="11"/>
      <c r="H59" s="16"/>
      <c r="I59" s="19">
        <f t="shared" si="2"/>
        <v>0</v>
      </c>
    </row>
    <row r="60" spans="1:9" x14ac:dyDescent="0.3">
      <c r="A60" s="3"/>
      <c r="B60" s="3"/>
      <c r="C60" s="11"/>
      <c r="D60" s="3">
        <v>5</v>
      </c>
      <c r="E60" s="11">
        <f t="shared" si="0"/>
        <v>0</v>
      </c>
      <c r="F60" s="11">
        <f t="shared" si="1"/>
        <v>0</v>
      </c>
      <c r="G60" s="11"/>
      <c r="H60" s="16">
        <v>1</v>
      </c>
      <c r="I60" s="19">
        <f t="shared" si="2"/>
        <v>0</v>
      </c>
    </row>
    <row r="61" spans="1:9" x14ac:dyDescent="0.3">
      <c r="A61" s="3"/>
      <c r="B61" s="3"/>
      <c r="C61" s="11"/>
      <c r="D61" s="3"/>
      <c r="E61" s="11">
        <f t="shared" si="0"/>
        <v>0</v>
      </c>
      <c r="F61" s="11">
        <f t="shared" si="1"/>
        <v>0</v>
      </c>
      <c r="G61" s="11"/>
      <c r="H61" s="16"/>
      <c r="I61" s="19">
        <f t="shared" si="2"/>
        <v>0</v>
      </c>
    </row>
    <row r="62" spans="1:9" x14ac:dyDescent="0.3">
      <c r="A62" s="3"/>
      <c r="B62" s="3"/>
      <c r="C62" s="11"/>
      <c r="D62" s="3"/>
      <c r="E62" s="11">
        <f t="shared" si="0"/>
        <v>0</v>
      </c>
      <c r="F62" s="11">
        <f t="shared" si="1"/>
        <v>0</v>
      </c>
      <c r="G62" s="11"/>
      <c r="H62" s="16"/>
      <c r="I62" s="19">
        <f t="shared" si="2"/>
        <v>0</v>
      </c>
    </row>
    <row r="63" spans="1:9" x14ac:dyDescent="0.3">
      <c r="A63" s="3"/>
      <c r="B63" s="3"/>
      <c r="C63" s="11"/>
      <c r="D63" s="3">
        <v>2</v>
      </c>
      <c r="E63" s="11">
        <f t="shared" si="0"/>
        <v>0</v>
      </c>
      <c r="F63" s="11">
        <f t="shared" si="1"/>
        <v>0</v>
      </c>
      <c r="G63" s="11"/>
      <c r="H63" s="16"/>
      <c r="I63" s="19">
        <f t="shared" si="2"/>
        <v>0</v>
      </c>
    </row>
    <row r="64" spans="1:9" x14ac:dyDescent="0.3">
      <c r="A64" s="3"/>
      <c r="B64" s="3"/>
      <c r="C64" s="11"/>
      <c r="D64" s="3"/>
      <c r="E64" s="11">
        <f t="shared" si="0"/>
        <v>0</v>
      </c>
      <c r="F64" s="11">
        <f t="shared" si="1"/>
        <v>0</v>
      </c>
      <c r="G64" s="11"/>
      <c r="H64" s="16"/>
      <c r="I64" s="19">
        <f t="shared" si="2"/>
        <v>0</v>
      </c>
    </row>
    <row r="65" spans="1:9" x14ac:dyDescent="0.3">
      <c r="A65" s="3"/>
      <c r="B65" s="3"/>
      <c r="C65" s="11"/>
      <c r="D65" s="3"/>
      <c r="E65" s="11">
        <f t="shared" si="0"/>
        <v>0</v>
      </c>
      <c r="F65" s="11">
        <f t="shared" si="1"/>
        <v>0</v>
      </c>
      <c r="G65" s="11"/>
      <c r="H65" s="16"/>
      <c r="I65" s="19">
        <f t="shared" si="2"/>
        <v>0</v>
      </c>
    </row>
    <row r="66" spans="1:9" x14ac:dyDescent="0.3">
      <c r="A66" s="3"/>
      <c r="B66" s="3"/>
      <c r="C66" s="11"/>
      <c r="D66" s="3"/>
      <c r="E66" s="11">
        <f t="shared" ref="E66:E111" si="3">(C66*D66)</f>
        <v>0</v>
      </c>
      <c r="F66" s="11">
        <f t="shared" si="1"/>
        <v>0</v>
      </c>
      <c r="G66" s="11"/>
      <c r="H66" s="16"/>
      <c r="I66" s="19">
        <f t="shared" si="2"/>
        <v>0</v>
      </c>
    </row>
    <row r="67" spans="1:9" x14ac:dyDescent="0.3">
      <c r="A67" s="3"/>
      <c r="B67" s="3"/>
      <c r="C67" s="11"/>
      <c r="D67" s="3"/>
      <c r="E67" s="11">
        <f t="shared" si="3"/>
        <v>0</v>
      </c>
      <c r="F67" s="11">
        <f t="shared" ref="F67:F111" si="4">E67*15%</f>
        <v>0</v>
      </c>
      <c r="G67" s="11"/>
      <c r="H67" s="16"/>
      <c r="I67" s="19">
        <f t="shared" ref="I67:I111" si="5">-((C67-F67)*H67)</f>
        <v>0</v>
      </c>
    </row>
    <row r="68" spans="1:9" x14ac:dyDescent="0.3">
      <c r="A68" s="3"/>
      <c r="B68" s="3"/>
      <c r="C68" s="11"/>
      <c r="D68" s="3"/>
      <c r="E68" s="11">
        <f t="shared" si="3"/>
        <v>0</v>
      </c>
      <c r="F68" s="11">
        <f t="shared" si="4"/>
        <v>0</v>
      </c>
      <c r="G68" s="11"/>
      <c r="H68" s="16"/>
      <c r="I68" s="19">
        <f t="shared" si="5"/>
        <v>0</v>
      </c>
    </row>
    <row r="69" spans="1:9" x14ac:dyDescent="0.3">
      <c r="A69" s="3"/>
      <c r="B69" s="3"/>
      <c r="C69" s="11"/>
      <c r="D69" s="3"/>
      <c r="E69" s="11">
        <f t="shared" si="3"/>
        <v>0</v>
      </c>
      <c r="F69" s="11">
        <f t="shared" si="4"/>
        <v>0</v>
      </c>
      <c r="G69" s="11"/>
      <c r="H69" s="16"/>
      <c r="I69" s="19">
        <f t="shared" si="5"/>
        <v>0</v>
      </c>
    </row>
    <row r="70" spans="1:9" x14ac:dyDescent="0.3">
      <c r="A70" s="3"/>
      <c r="B70" s="3"/>
      <c r="C70" s="11"/>
      <c r="D70" s="3"/>
      <c r="E70" s="11">
        <f t="shared" si="3"/>
        <v>0</v>
      </c>
      <c r="F70" s="11">
        <f t="shared" si="4"/>
        <v>0</v>
      </c>
      <c r="G70" s="11"/>
      <c r="H70" s="16"/>
      <c r="I70" s="19">
        <f t="shared" si="5"/>
        <v>0</v>
      </c>
    </row>
    <row r="71" spans="1:9" x14ac:dyDescent="0.3">
      <c r="A71" s="3"/>
      <c r="B71" s="3"/>
      <c r="C71" s="11"/>
      <c r="D71" s="3"/>
      <c r="E71" s="11">
        <f t="shared" si="3"/>
        <v>0</v>
      </c>
      <c r="F71" s="11">
        <f t="shared" si="4"/>
        <v>0</v>
      </c>
      <c r="G71" s="11"/>
      <c r="H71" s="16"/>
      <c r="I71" s="19">
        <f t="shared" si="5"/>
        <v>0</v>
      </c>
    </row>
    <row r="72" spans="1:9" x14ac:dyDescent="0.3">
      <c r="A72" s="3"/>
      <c r="B72" s="3"/>
      <c r="C72" s="11"/>
      <c r="D72" s="3"/>
      <c r="E72" s="11">
        <f t="shared" si="3"/>
        <v>0</v>
      </c>
      <c r="F72" s="11">
        <f t="shared" si="4"/>
        <v>0</v>
      </c>
      <c r="G72" s="11"/>
      <c r="H72" s="16"/>
      <c r="I72" s="19">
        <f t="shared" si="5"/>
        <v>0</v>
      </c>
    </row>
    <row r="73" spans="1:9" x14ac:dyDescent="0.3">
      <c r="A73" s="3"/>
      <c r="B73" s="3"/>
      <c r="C73" s="11"/>
      <c r="D73" s="3"/>
      <c r="E73" s="11">
        <f t="shared" si="3"/>
        <v>0</v>
      </c>
      <c r="F73" s="11">
        <f t="shared" si="4"/>
        <v>0</v>
      </c>
      <c r="G73" s="11"/>
      <c r="H73" s="16"/>
      <c r="I73" s="19">
        <f t="shared" si="5"/>
        <v>0</v>
      </c>
    </row>
    <row r="74" spans="1:9" x14ac:dyDescent="0.3">
      <c r="A74" s="3"/>
      <c r="B74" s="3"/>
      <c r="C74" s="11"/>
      <c r="D74" s="3"/>
      <c r="E74" s="11">
        <f t="shared" si="3"/>
        <v>0</v>
      </c>
      <c r="F74" s="11">
        <f t="shared" si="4"/>
        <v>0</v>
      </c>
      <c r="G74" s="11"/>
      <c r="H74" s="16"/>
      <c r="I74" s="19">
        <f t="shared" si="5"/>
        <v>0</v>
      </c>
    </row>
    <row r="75" spans="1:9" x14ac:dyDescent="0.3">
      <c r="A75" s="3"/>
      <c r="B75" s="3"/>
      <c r="C75" s="11"/>
      <c r="D75" s="3"/>
      <c r="E75" s="11">
        <f t="shared" si="3"/>
        <v>0</v>
      </c>
      <c r="F75" s="11">
        <f t="shared" si="4"/>
        <v>0</v>
      </c>
      <c r="G75" s="11"/>
      <c r="H75" s="16"/>
      <c r="I75" s="19">
        <f t="shared" si="5"/>
        <v>0</v>
      </c>
    </row>
    <row r="76" spans="1:9" x14ac:dyDescent="0.3">
      <c r="A76" s="3"/>
      <c r="B76" s="3"/>
      <c r="C76" s="11"/>
      <c r="D76" s="3"/>
      <c r="E76" s="11">
        <f t="shared" si="3"/>
        <v>0</v>
      </c>
      <c r="F76" s="11">
        <f t="shared" si="4"/>
        <v>0</v>
      </c>
      <c r="G76" s="11"/>
      <c r="H76" s="16"/>
      <c r="I76" s="19">
        <f t="shared" si="5"/>
        <v>0</v>
      </c>
    </row>
    <row r="77" spans="1:9" x14ac:dyDescent="0.3">
      <c r="A77" s="3"/>
      <c r="B77" s="3"/>
      <c r="C77" s="11"/>
      <c r="D77" s="3"/>
      <c r="E77" s="11">
        <f t="shared" si="3"/>
        <v>0</v>
      </c>
      <c r="F77" s="11">
        <f t="shared" si="4"/>
        <v>0</v>
      </c>
      <c r="G77" s="11"/>
      <c r="H77" s="16"/>
      <c r="I77" s="19">
        <f t="shared" si="5"/>
        <v>0</v>
      </c>
    </row>
    <row r="78" spans="1:9" x14ac:dyDescent="0.3">
      <c r="A78" s="3"/>
      <c r="B78" s="3"/>
      <c r="C78" s="11"/>
      <c r="D78" s="3"/>
      <c r="E78" s="11">
        <f t="shared" si="3"/>
        <v>0</v>
      </c>
      <c r="F78" s="11">
        <f t="shared" si="4"/>
        <v>0</v>
      </c>
      <c r="G78" s="11"/>
      <c r="H78" s="16"/>
      <c r="I78" s="19">
        <f t="shared" si="5"/>
        <v>0</v>
      </c>
    </row>
    <row r="79" spans="1:9" x14ac:dyDescent="0.3">
      <c r="A79" s="3"/>
      <c r="B79" s="3"/>
      <c r="C79" s="11"/>
      <c r="D79" s="3"/>
      <c r="E79" s="11">
        <f t="shared" si="3"/>
        <v>0</v>
      </c>
      <c r="F79" s="11">
        <f t="shared" si="4"/>
        <v>0</v>
      </c>
      <c r="G79" s="11"/>
      <c r="H79" s="16"/>
      <c r="I79" s="19">
        <f t="shared" si="5"/>
        <v>0</v>
      </c>
    </row>
    <row r="80" spans="1:9" x14ac:dyDescent="0.3">
      <c r="A80" s="3"/>
      <c r="B80" s="3"/>
      <c r="C80" s="11"/>
      <c r="D80" s="3"/>
      <c r="E80" s="11">
        <f t="shared" si="3"/>
        <v>0</v>
      </c>
      <c r="F80" s="11">
        <f t="shared" si="4"/>
        <v>0</v>
      </c>
      <c r="G80" s="11"/>
      <c r="H80" s="16"/>
      <c r="I80" s="19">
        <f t="shared" si="5"/>
        <v>0</v>
      </c>
    </row>
    <row r="81" spans="1:9" x14ac:dyDescent="0.3">
      <c r="A81" s="3"/>
      <c r="B81" s="3"/>
      <c r="C81" s="11"/>
      <c r="D81" s="3"/>
      <c r="E81" s="11">
        <f t="shared" si="3"/>
        <v>0</v>
      </c>
      <c r="F81" s="11">
        <f t="shared" si="4"/>
        <v>0</v>
      </c>
      <c r="G81" s="11"/>
      <c r="H81" s="16"/>
      <c r="I81" s="19">
        <f t="shared" si="5"/>
        <v>0</v>
      </c>
    </row>
    <row r="82" spans="1:9" x14ac:dyDescent="0.3">
      <c r="A82" s="3"/>
      <c r="B82" s="3"/>
      <c r="C82" s="11"/>
      <c r="D82" s="3"/>
      <c r="E82" s="11">
        <f t="shared" si="3"/>
        <v>0</v>
      </c>
      <c r="F82" s="11">
        <f t="shared" si="4"/>
        <v>0</v>
      </c>
      <c r="G82" s="11"/>
      <c r="H82" s="16"/>
      <c r="I82" s="19">
        <f t="shared" si="5"/>
        <v>0</v>
      </c>
    </row>
    <row r="83" spans="1:9" x14ac:dyDescent="0.3">
      <c r="A83" s="3"/>
      <c r="B83" s="3"/>
      <c r="C83" s="11"/>
      <c r="D83" s="3"/>
      <c r="E83" s="11">
        <f t="shared" si="3"/>
        <v>0</v>
      </c>
      <c r="F83" s="11">
        <f t="shared" si="4"/>
        <v>0</v>
      </c>
      <c r="G83" s="11"/>
      <c r="H83" s="16"/>
      <c r="I83" s="19">
        <f t="shared" si="5"/>
        <v>0</v>
      </c>
    </row>
    <row r="84" spans="1:9" x14ac:dyDescent="0.3">
      <c r="A84" s="3"/>
      <c r="B84" s="3"/>
      <c r="C84" s="11"/>
      <c r="D84" s="3">
        <v>1</v>
      </c>
      <c r="E84" s="11">
        <f t="shared" si="3"/>
        <v>0</v>
      </c>
      <c r="F84" s="11">
        <f t="shared" si="4"/>
        <v>0</v>
      </c>
      <c r="G84" s="11"/>
      <c r="H84" s="16"/>
      <c r="I84" s="19">
        <f t="shared" si="5"/>
        <v>0</v>
      </c>
    </row>
    <row r="85" spans="1:9" x14ac:dyDescent="0.3">
      <c r="A85" s="3"/>
      <c r="B85" s="3"/>
      <c r="C85" s="11"/>
      <c r="D85" s="3"/>
      <c r="E85" s="11">
        <f t="shared" si="3"/>
        <v>0</v>
      </c>
      <c r="F85" s="11">
        <f t="shared" si="4"/>
        <v>0</v>
      </c>
      <c r="G85" s="11"/>
      <c r="H85" s="16"/>
      <c r="I85" s="19">
        <f t="shared" si="5"/>
        <v>0</v>
      </c>
    </row>
    <row r="86" spans="1:9" x14ac:dyDescent="0.3">
      <c r="A86" s="3"/>
      <c r="B86" s="3"/>
      <c r="C86" s="11"/>
      <c r="D86" s="3"/>
      <c r="E86" s="11">
        <f t="shared" si="3"/>
        <v>0</v>
      </c>
      <c r="F86" s="11">
        <f t="shared" si="4"/>
        <v>0</v>
      </c>
      <c r="G86" s="11"/>
      <c r="H86" s="16"/>
      <c r="I86" s="19">
        <f t="shared" si="5"/>
        <v>0</v>
      </c>
    </row>
    <row r="87" spans="1:9" x14ac:dyDescent="0.3">
      <c r="A87" s="3"/>
      <c r="B87" s="3"/>
      <c r="C87" s="11"/>
      <c r="D87" s="3"/>
      <c r="E87" s="11">
        <f t="shared" si="3"/>
        <v>0</v>
      </c>
      <c r="F87" s="11">
        <f t="shared" si="4"/>
        <v>0</v>
      </c>
      <c r="G87" s="11"/>
      <c r="H87" s="16"/>
      <c r="I87" s="19">
        <f t="shared" si="5"/>
        <v>0</v>
      </c>
    </row>
    <row r="88" spans="1:9" x14ac:dyDescent="0.3">
      <c r="A88" s="3"/>
      <c r="B88" s="3"/>
      <c r="C88" s="11"/>
      <c r="D88" s="3"/>
      <c r="E88" s="11">
        <f t="shared" si="3"/>
        <v>0</v>
      </c>
      <c r="F88" s="11">
        <f t="shared" si="4"/>
        <v>0</v>
      </c>
      <c r="G88" s="11"/>
      <c r="H88" s="16"/>
      <c r="I88" s="19">
        <f t="shared" si="5"/>
        <v>0</v>
      </c>
    </row>
    <row r="89" spans="1:9" x14ac:dyDescent="0.3">
      <c r="A89" s="3"/>
      <c r="B89" s="3"/>
      <c r="C89" s="11"/>
      <c r="D89" s="3"/>
      <c r="E89" s="11">
        <f t="shared" si="3"/>
        <v>0</v>
      </c>
      <c r="F89" s="11">
        <f t="shared" si="4"/>
        <v>0</v>
      </c>
      <c r="G89" s="11"/>
      <c r="H89" s="16"/>
      <c r="I89" s="19">
        <f t="shared" si="5"/>
        <v>0</v>
      </c>
    </row>
    <row r="90" spans="1:9" x14ac:dyDescent="0.3">
      <c r="A90" s="3"/>
      <c r="B90" s="3"/>
      <c r="C90" s="11"/>
      <c r="D90" s="3"/>
      <c r="E90" s="11">
        <f t="shared" si="3"/>
        <v>0</v>
      </c>
      <c r="F90" s="11">
        <f t="shared" si="4"/>
        <v>0</v>
      </c>
      <c r="G90" s="11"/>
      <c r="H90" s="16"/>
      <c r="I90" s="19">
        <f t="shared" si="5"/>
        <v>0</v>
      </c>
    </row>
    <row r="91" spans="1:9" x14ac:dyDescent="0.3">
      <c r="A91" s="3"/>
      <c r="B91" s="3"/>
      <c r="C91" s="11"/>
      <c r="D91" s="3"/>
      <c r="E91" s="11">
        <f t="shared" si="3"/>
        <v>0</v>
      </c>
      <c r="F91" s="11">
        <f t="shared" si="4"/>
        <v>0</v>
      </c>
      <c r="G91" s="11"/>
      <c r="H91" s="16"/>
      <c r="I91" s="19">
        <f t="shared" si="5"/>
        <v>0</v>
      </c>
    </row>
    <row r="92" spans="1:9" x14ac:dyDescent="0.3">
      <c r="A92" s="3"/>
      <c r="B92" s="3"/>
      <c r="C92" s="11"/>
      <c r="D92" s="3"/>
      <c r="E92" s="11">
        <f t="shared" si="3"/>
        <v>0</v>
      </c>
      <c r="F92" s="11">
        <f t="shared" si="4"/>
        <v>0</v>
      </c>
      <c r="G92" s="11"/>
      <c r="H92" s="16"/>
      <c r="I92" s="19">
        <f t="shared" si="5"/>
        <v>0</v>
      </c>
    </row>
    <row r="93" spans="1:9" x14ac:dyDescent="0.3">
      <c r="A93" s="3"/>
      <c r="B93" s="3"/>
      <c r="C93" s="11"/>
      <c r="D93" s="3"/>
      <c r="E93" s="11">
        <f t="shared" si="3"/>
        <v>0</v>
      </c>
      <c r="F93" s="11">
        <f t="shared" si="4"/>
        <v>0</v>
      </c>
      <c r="G93" s="11"/>
      <c r="H93" s="16"/>
      <c r="I93" s="19">
        <f t="shared" si="5"/>
        <v>0</v>
      </c>
    </row>
    <row r="94" spans="1:9" x14ac:dyDescent="0.3">
      <c r="A94" s="3"/>
      <c r="B94" s="3"/>
      <c r="C94" s="11"/>
      <c r="D94" s="3">
        <v>1</v>
      </c>
      <c r="E94" s="11">
        <f t="shared" si="3"/>
        <v>0</v>
      </c>
      <c r="F94" s="11">
        <f t="shared" si="4"/>
        <v>0</v>
      </c>
      <c r="G94" s="11"/>
      <c r="H94" s="16"/>
      <c r="I94" s="19">
        <f t="shared" si="5"/>
        <v>0</v>
      </c>
    </row>
    <row r="95" spans="1:9" x14ac:dyDescent="0.3">
      <c r="A95" s="3"/>
      <c r="B95" s="3"/>
      <c r="C95" s="11"/>
      <c r="D95" s="3"/>
      <c r="E95" s="11">
        <f t="shared" si="3"/>
        <v>0</v>
      </c>
      <c r="F95" s="11">
        <f t="shared" si="4"/>
        <v>0</v>
      </c>
      <c r="G95" s="11"/>
      <c r="H95" s="16"/>
      <c r="I95" s="19">
        <f t="shared" si="5"/>
        <v>0</v>
      </c>
    </row>
    <row r="96" spans="1:9" x14ac:dyDescent="0.3">
      <c r="A96" s="3"/>
      <c r="B96" s="3"/>
      <c r="C96" s="11"/>
      <c r="D96" s="3">
        <v>4</v>
      </c>
      <c r="E96" s="11">
        <f t="shared" si="3"/>
        <v>0</v>
      </c>
      <c r="F96" s="11">
        <f t="shared" si="4"/>
        <v>0</v>
      </c>
      <c r="G96" s="11"/>
      <c r="H96" s="16">
        <v>1</v>
      </c>
      <c r="I96" s="19">
        <f t="shared" si="5"/>
        <v>0</v>
      </c>
    </row>
    <row r="97" spans="1:9" x14ac:dyDescent="0.3">
      <c r="A97" s="3"/>
      <c r="B97" s="3"/>
      <c r="C97" s="11"/>
      <c r="D97" s="3">
        <v>1</v>
      </c>
      <c r="E97" s="11">
        <f t="shared" si="3"/>
        <v>0</v>
      </c>
      <c r="F97" s="11">
        <f t="shared" si="4"/>
        <v>0</v>
      </c>
      <c r="G97" s="11"/>
      <c r="H97" s="16"/>
      <c r="I97" s="19">
        <f t="shared" si="5"/>
        <v>0</v>
      </c>
    </row>
    <row r="98" spans="1:9" x14ac:dyDescent="0.3">
      <c r="A98" s="3"/>
      <c r="B98" s="3"/>
      <c r="C98" s="11"/>
      <c r="D98" s="3"/>
      <c r="E98" s="11">
        <f t="shared" si="3"/>
        <v>0</v>
      </c>
      <c r="F98" s="11">
        <f t="shared" si="4"/>
        <v>0</v>
      </c>
      <c r="G98" s="11"/>
      <c r="H98" s="16"/>
      <c r="I98" s="19">
        <f t="shared" si="5"/>
        <v>0</v>
      </c>
    </row>
    <row r="99" spans="1:9" x14ac:dyDescent="0.3">
      <c r="A99" s="3"/>
      <c r="B99" s="3"/>
      <c r="C99" s="11"/>
      <c r="D99" s="3"/>
      <c r="E99" s="11">
        <f t="shared" si="3"/>
        <v>0</v>
      </c>
      <c r="F99" s="11">
        <f t="shared" si="4"/>
        <v>0</v>
      </c>
      <c r="G99" s="11"/>
      <c r="H99" s="16"/>
      <c r="I99" s="19">
        <f t="shared" si="5"/>
        <v>0</v>
      </c>
    </row>
    <row r="100" spans="1:9" x14ac:dyDescent="0.3">
      <c r="A100" s="3"/>
      <c r="B100" s="3"/>
      <c r="C100" s="11"/>
      <c r="D100" s="3"/>
      <c r="E100" s="11">
        <f t="shared" si="3"/>
        <v>0</v>
      </c>
      <c r="F100" s="11">
        <f t="shared" si="4"/>
        <v>0</v>
      </c>
      <c r="G100" s="11"/>
      <c r="H100" s="16"/>
      <c r="I100" s="19">
        <f t="shared" si="5"/>
        <v>0</v>
      </c>
    </row>
    <row r="101" spans="1:9" x14ac:dyDescent="0.3">
      <c r="A101" s="3"/>
      <c r="B101" s="3"/>
      <c r="C101" s="11"/>
      <c r="D101" s="3"/>
      <c r="E101" s="11">
        <f t="shared" si="3"/>
        <v>0</v>
      </c>
      <c r="F101" s="11">
        <f t="shared" si="4"/>
        <v>0</v>
      </c>
      <c r="G101" s="11"/>
      <c r="H101" s="16"/>
      <c r="I101" s="19">
        <f t="shared" si="5"/>
        <v>0</v>
      </c>
    </row>
    <row r="102" spans="1:9" x14ac:dyDescent="0.3">
      <c r="A102" s="3"/>
      <c r="B102" s="3"/>
      <c r="C102" s="11"/>
      <c r="D102" s="3"/>
      <c r="E102" s="11">
        <f t="shared" si="3"/>
        <v>0</v>
      </c>
      <c r="F102" s="11">
        <f t="shared" si="4"/>
        <v>0</v>
      </c>
      <c r="G102" s="11"/>
      <c r="H102" s="16"/>
      <c r="I102" s="19">
        <f t="shared" si="5"/>
        <v>0</v>
      </c>
    </row>
    <row r="103" spans="1:9" x14ac:dyDescent="0.3">
      <c r="A103" s="3"/>
      <c r="B103" s="3"/>
      <c r="C103" s="11"/>
      <c r="D103" s="3"/>
      <c r="E103" s="11">
        <f t="shared" si="3"/>
        <v>0</v>
      </c>
      <c r="F103" s="11">
        <f t="shared" si="4"/>
        <v>0</v>
      </c>
      <c r="G103" s="11"/>
      <c r="H103" s="16"/>
      <c r="I103" s="19">
        <f t="shared" si="5"/>
        <v>0</v>
      </c>
    </row>
    <row r="104" spans="1:9" x14ac:dyDescent="0.3">
      <c r="A104" s="3"/>
      <c r="B104" s="3"/>
      <c r="C104" s="11"/>
      <c r="D104" s="3"/>
      <c r="E104" s="11">
        <f t="shared" si="3"/>
        <v>0</v>
      </c>
      <c r="F104" s="11">
        <f t="shared" si="4"/>
        <v>0</v>
      </c>
      <c r="G104" s="11"/>
      <c r="H104" s="16"/>
      <c r="I104" s="19">
        <f t="shared" si="5"/>
        <v>0</v>
      </c>
    </row>
    <row r="105" spans="1:9" x14ac:dyDescent="0.3">
      <c r="A105" s="3"/>
      <c r="B105" s="3"/>
      <c r="C105" s="11"/>
      <c r="D105" s="3"/>
      <c r="E105" s="11">
        <f t="shared" si="3"/>
        <v>0</v>
      </c>
      <c r="F105" s="11">
        <f t="shared" si="4"/>
        <v>0</v>
      </c>
      <c r="G105" s="11"/>
      <c r="H105" s="16"/>
      <c r="I105" s="19">
        <f t="shared" si="5"/>
        <v>0</v>
      </c>
    </row>
    <row r="106" spans="1:9" x14ac:dyDescent="0.3">
      <c r="A106" s="3"/>
      <c r="B106" s="3"/>
      <c r="C106" s="11"/>
      <c r="D106" s="3"/>
      <c r="E106" s="11">
        <f t="shared" si="3"/>
        <v>0</v>
      </c>
      <c r="F106" s="11">
        <f t="shared" si="4"/>
        <v>0</v>
      </c>
      <c r="G106" s="11"/>
      <c r="H106" s="16"/>
      <c r="I106" s="19">
        <f t="shared" si="5"/>
        <v>0</v>
      </c>
    </row>
    <row r="107" spans="1:9" x14ac:dyDescent="0.3">
      <c r="A107" s="3"/>
      <c r="B107" s="3"/>
      <c r="C107" s="11"/>
      <c r="D107" s="3"/>
      <c r="E107" s="11">
        <f t="shared" si="3"/>
        <v>0</v>
      </c>
      <c r="F107" s="11">
        <f t="shared" si="4"/>
        <v>0</v>
      </c>
      <c r="G107" s="11"/>
      <c r="H107" s="16"/>
      <c r="I107" s="19">
        <f t="shared" si="5"/>
        <v>0</v>
      </c>
    </row>
    <row r="108" spans="1:9" x14ac:dyDescent="0.3">
      <c r="A108" s="3"/>
      <c r="B108" s="3"/>
      <c r="C108" s="11"/>
      <c r="D108" s="3"/>
      <c r="E108" s="11">
        <f t="shared" si="3"/>
        <v>0</v>
      </c>
      <c r="F108" s="11">
        <f t="shared" si="4"/>
        <v>0</v>
      </c>
      <c r="G108" s="11"/>
      <c r="H108" s="16"/>
      <c r="I108" s="19">
        <f t="shared" si="5"/>
        <v>0</v>
      </c>
    </row>
    <row r="109" spans="1:9" x14ac:dyDescent="0.3">
      <c r="A109" s="3"/>
      <c r="B109" s="3"/>
      <c r="C109" s="11"/>
      <c r="D109" s="3"/>
      <c r="E109" s="11">
        <f t="shared" si="3"/>
        <v>0</v>
      </c>
      <c r="F109" s="11">
        <f t="shared" si="4"/>
        <v>0</v>
      </c>
      <c r="G109" s="11"/>
      <c r="H109" s="16"/>
      <c r="I109" s="19">
        <f t="shared" si="5"/>
        <v>0</v>
      </c>
    </row>
    <row r="110" spans="1:9" x14ac:dyDescent="0.3">
      <c r="A110" s="3"/>
      <c r="B110" s="3"/>
      <c r="C110" s="11"/>
      <c r="D110" s="3"/>
      <c r="E110" s="11">
        <f t="shared" si="3"/>
        <v>0</v>
      </c>
      <c r="F110" s="11">
        <f t="shared" si="4"/>
        <v>0</v>
      </c>
      <c r="G110" s="11"/>
      <c r="H110" s="16"/>
      <c r="I110" s="19">
        <f t="shared" si="5"/>
        <v>0</v>
      </c>
    </row>
    <row r="111" spans="1:9" x14ac:dyDescent="0.3">
      <c r="A111" s="3"/>
      <c r="B111" s="3"/>
      <c r="C111" s="11"/>
      <c r="D111" s="3"/>
      <c r="E111" s="11">
        <f t="shared" si="3"/>
        <v>0</v>
      </c>
      <c r="F111" s="11">
        <f t="shared" si="4"/>
        <v>0</v>
      </c>
      <c r="G111" s="11"/>
      <c r="H111" s="16"/>
      <c r="I111" s="19">
        <f t="shared" si="5"/>
        <v>0</v>
      </c>
    </row>
    <row r="112" spans="1:9" x14ac:dyDescent="0.3">
      <c r="A112">
        <v>0</v>
      </c>
      <c r="B112" s="20" t="s">
        <v>29</v>
      </c>
    </row>
  </sheetData>
  <autoFilter ref="A1:I133" xr:uid="{96CC304A-6BBE-4328-8B76-3EA61B525663}"/>
  <conditionalFormatting sqref="M2">
    <cfRule type="cellIs" dxfId="1" priority="1" operator="greaterThan">
      <formula>0.01</formula>
    </cfRule>
    <cfRule type="cellIs" dxfId="0" priority="2" operator="lessThan">
      <formula>0</formula>
    </cfRule>
  </conditionalFormatting>
  <hyperlinks>
    <hyperlink ref="D4" r:id="rId1" display="cachou.34@live.fr" xr:uid="{6A6A985D-5F76-4A4D-B81C-18A3EE5A958D}"/>
    <hyperlink ref="D5" r:id="rId2" display="hkbahamou@gmail.com" xr:uid="{DA80E500-0374-4243-8EE0-5A861867089A}"/>
    <hyperlink ref="D6" r:id="rId3" display="f.gaubert25@gmail.com" xr:uid="{668136DD-00EC-40E1-A842-85C6BA7BD5E8}"/>
    <hyperlink ref="D7" r:id="rId4" display="sandra.moget@gmail.com" xr:uid="{BF03AA4B-A311-4D9A-9635-ACB5CB41369E}"/>
    <hyperlink ref="D8" r:id="rId5" display="souquet_marlene@hotmail.fr" xr:uid="{3938B650-0664-47F5-87B1-44048BD8FADF}"/>
    <hyperlink ref="D9" r:id="rId6" display="poupy3454@gmail.com" xr:uid="{730E21B0-A64D-43E1-BA77-4BEF62326840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ACCUEIL</vt:lpstr>
      <vt:lpstr>Client</vt:lpstr>
      <vt:lpstr>CTTS</vt:lpstr>
      <vt:lpstr>PDTS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Coach Volny</dc:creator>
  <cp:lastModifiedBy>Volny_Moget</cp:lastModifiedBy>
  <dcterms:created xsi:type="dcterms:W3CDTF">2019-04-16T05:57:58Z</dcterms:created>
  <dcterms:modified xsi:type="dcterms:W3CDTF">2026-03-02T09:12:00Z</dcterms:modified>
</cp:coreProperties>
</file>